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Gaston\Documents\GATO\Regal\fichas\"/>
    </mc:Choice>
  </mc:AlternateContent>
  <bookViews>
    <workbookView xWindow="0" yWindow="240" windowWidth="16485" windowHeight="9315" tabRatio="905" firstSheet="2" activeTab="2"/>
  </bookViews>
  <sheets>
    <sheet name="1900" sheetId="1" state="hidden" r:id="rId1"/>
    <sheet name="26X" sheetId="37" state="hidden" r:id="rId2"/>
    <sheet name="53SC" sheetId="28" r:id="rId3"/>
  </sheets>
  <definedNames>
    <definedName name="_xlnm.Print_Area" localSheetId="0">'1900'!$A$1:$AD$43</definedName>
    <definedName name="_xlnm.Print_Area" localSheetId="1">'26X'!$A$1:$AB$58</definedName>
    <definedName name="_xlnm.Print_Area" localSheetId="2">'53SC'!$A$1:$AD$114</definedName>
    <definedName name="_xlnm.Print_Titles" localSheetId="2">'53SC'!$1:$8</definedName>
  </definedNames>
  <calcPr calcId="152511"/>
</workbook>
</file>

<file path=xl/calcChain.xml><?xml version="1.0" encoding="utf-8"?>
<calcChain xmlns="http://schemas.openxmlformats.org/spreadsheetml/2006/main">
  <c r="Y17" i="28" l="1"/>
  <c r="AC17" i="28"/>
  <c r="Y18" i="28"/>
  <c r="AC18" i="28"/>
  <c r="Y19" i="28"/>
  <c r="AC19" i="28"/>
  <c r="AG100" i="28" l="1"/>
  <c r="AI100" i="28" s="1"/>
  <c r="AH100" i="28" s="1"/>
  <c r="AG99" i="28"/>
  <c r="AI99" i="28" s="1"/>
  <c r="AH99" i="28" s="1"/>
  <c r="AG98" i="28"/>
  <c r="AI98" i="28" s="1"/>
  <c r="AH98" i="28" s="1"/>
  <c r="AG97" i="28"/>
  <c r="AI97" i="28" s="1"/>
  <c r="AH97" i="28" s="1"/>
  <c r="AG96" i="28"/>
  <c r="AI96" i="28" s="1"/>
  <c r="AH96" i="28" s="1"/>
  <c r="AG95" i="28"/>
  <c r="AI95" i="28" s="1"/>
  <c r="AH95" i="28" s="1"/>
  <c r="AG94" i="28"/>
  <c r="AI94" i="28" s="1"/>
  <c r="AH94" i="28" s="1"/>
  <c r="AG93" i="28"/>
  <c r="AI93" i="28" s="1"/>
  <c r="AH93" i="28" s="1"/>
  <c r="AG92" i="28"/>
  <c r="AI92" i="28" s="1"/>
  <c r="AH92" i="28" s="1"/>
  <c r="AG91" i="28"/>
  <c r="AI91" i="28" s="1"/>
  <c r="AH91" i="28" s="1"/>
  <c r="Z91" i="28" l="1"/>
  <c r="AC100" i="28" l="1"/>
  <c r="Y100" i="28"/>
  <c r="AC99" i="28"/>
  <c r="Y99" i="28"/>
  <c r="AC98" i="28"/>
  <c r="Y98" i="28"/>
  <c r="AC97" i="28"/>
  <c r="Y97" i="28"/>
  <c r="AC96" i="28"/>
  <c r="Y96" i="28"/>
  <c r="AC95" i="28"/>
  <c r="Y95" i="28"/>
  <c r="AC94" i="28"/>
  <c r="Y94" i="28"/>
  <c r="AC93" i="28"/>
  <c r="Y93" i="28"/>
  <c r="Z65" i="28" l="1"/>
  <c r="Z64" i="28"/>
  <c r="Z63" i="28"/>
  <c r="Z62" i="28"/>
  <c r="Z61" i="28"/>
  <c r="Z77" i="28"/>
  <c r="Z88" i="28"/>
  <c r="Z87" i="28"/>
  <c r="Z86" i="28"/>
  <c r="Z85" i="28"/>
  <c r="Z84" i="28"/>
  <c r="Z83" i="28"/>
  <c r="Z82" i="28"/>
  <c r="Z81" i="28"/>
  <c r="Z80" i="28"/>
  <c r="Y92" i="28" l="1"/>
  <c r="Y91" i="28"/>
  <c r="Y88" i="28"/>
  <c r="Y87" i="28"/>
  <c r="Y86" i="28"/>
  <c r="Y85" i="28"/>
  <c r="Y84" i="28"/>
  <c r="Y83" i="28"/>
  <c r="Y82" i="28"/>
  <c r="Y81" i="28"/>
  <c r="Y80" i="28"/>
  <c r="Y77" i="28"/>
  <c r="Y65" i="28"/>
  <c r="Y64" i="28"/>
  <c r="Y63" i="28"/>
  <c r="Y62" i="28"/>
  <c r="Y61" i="28"/>
  <c r="Y42" i="28"/>
  <c r="Y41" i="28"/>
  <c r="Y40" i="28"/>
  <c r="Y37" i="28"/>
  <c r="Y33" i="28"/>
  <c r="Y32" i="28"/>
  <c r="Y28" i="28"/>
  <c r="Y27" i="28"/>
  <c r="Y16" i="28"/>
  <c r="Y11" i="28"/>
  <c r="K105" i="28"/>
  <c r="K100" i="28"/>
  <c r="K99" i="28"/>
  <c r="K98" i="28"/>
  <c r="K97" i="28"/>
  <c r="K83" i="28"/>
  <c r="K82" i="28"/>
  <c r="K81" i="28"/>
  <c r="K80" i="28"/>
  <c r="K76" i="28"/>
  <c r="K75" i="28"/>
  <c r="K74" i="28"/>
  <c r="K73" i="28"/>
  <c r="K70" i="28"/>
  <c r="K69" i="28"/>
  <c r="K68" i="28"/>
  <c r="K67" i="28"/>
  <c r="K66" i="28"/>
  <c r="K65" i="28"/>
  <c r="K62" i="28"/>
  <c r="K61" i="28"/>
  <c r="K38" i="28"/>
  <c r="K37" i="28"/>
  <c r="K36" i="28"/>
  <c r="K35" i="28"/>
  <c r="K34" i="28"/>
  <c r="K30" i="28"/>
  <c r="K27" i="28"/>
  <c r="K26" i="28"/>
  <c r="K12" i="28"/>
  <c r="K11" i="28"/>
  <c r="AC92" i="28" l="1"/>
  <c r="AC91" i="28"/>
  <c r="AC90" i="28"/>
  <c r="O98" i="28" l="1"/>
  <c r="K104" i="28"/>
  <c r="K103" i="28"/>
  <c r="O112" i="28" l="1"/>
  <c r="O106" i="28"/>
  <c r="O105" i="28"/>
  <c r="O104" i="28"/>
  <c r="O103" i="28"/>
  <c r="O102" i="28"/>
  <c r="X69" i="37" l="1"/>
  <c r="X68" i="37"/>
  <c r="Y53" i="1" l="1"/>
  <c r="Y52" i="1"/>
  <c r="O101" i="28" l="1"/>
  <c r="O100" i="28"/>
  <c r="O99" i="28"/>
  <c r="O97" i="28"/>
  <c r="O96" i="28"/>
  <c r="O95" i="28"/>
  <c r="O94" i="28"/>
  <c r="O93" i="28"/>
  <c r="O92" i="28"/>
  <c r="O91" i="28"/>
  <c r="O90" i="28"/>
  <c r="O89" i="28"/>
  <c r="O88" i="28"/>
  <c r="O87" i="28"/>
  <c r="O86" i="28"/>
  <c r="O85" i="28"/>
  <c r="O84" i="28"/>
  <c r="O83" i="28"/>
  <c r="O82" i="28"/>
  <c r="O81" i="28"/>
  <c r="O80" i="28"/>
  <c r="O79" i="28"/>
  <c r="O78" i="28"/>
  <c r="O77" i="28"/>
  <c r="O76" i="28"/>
  <c r="O75" i="28"/>
  <c r="O74" i="28"/>
  <c r="O73" i="28"/>
  <c r="O72" i="28"/>
  <c r="O71" i="28"/>
  <c r="O70" i="28"/>
  <c r="O69" i="28"/>
  <c r="O68" i="28"/>
  <c r="O67" i="28"/>
  <c r="O66" i="28"/>
  <c r="O65" i="28"/>
  <c r="O64" i="28"/>
  <c r="O63" i="28"/>
  <c r="O62" i="28"/>
  <c r="O61" i="28"/>
  <c r="O60" i="28"/>
  <c r="O56" i="28"/>
  <c r="O55" i="28"/>
  <c r="O54" i="28"/>
  <c r="O53" i="28"/>
  <c r="O52" i="28"/>
  <c r="O51" i="28"/>
  <c r="O50" i="28"/>
  <c r="O49" i="28"/>
  <c r="O48" i="28"/>
  <c r="O47" i="28"/>
  <c r="O46" i="28"/>
  <c r="O45" i="28"/>
  <c r="O44" i="28"/>
  <c r="O43" i="28"/>
  <c r="O42" i="28"/>
  <c r="O41" i="28"/>
  <c r="O40" i="28"/>
  <c r="O39" i="28"/>
  <c r="O38" i="28"/>
  <c r="O37" i="28"/>
  <c r="O36" i="28"/>
  <c r="O35" i="28"/>
  <c r="O34" i="28"/>
  <c r="O33" i="28"/>
  <c r="O32" i="28"/>
  <c r="O31" i="28"/>
  <c r="O30" i="28"/>
  <c r="O29" i="28"/>
  <c r="O28" i="28"/>
  <c r="O27" i="28"/>
  <c r="O26" i="28"/>
  <c r="K57" i="37" l="1"/>
  <c r="K55" i="37"/>
  <c r="K53" i="37"/>
  <c r="K51" i="37"/>
  <c r="K48" i="37"/>
  <c r="K46" i="37"/>
  <c r="X44" i="37"/>
  <c r="K44" i="37"/>
  <c r="X43" i="37"/>
  <c r="X42" i="37"/>
  <c r="K42" i="37"/>
  <c r="X41" i="37"/>
  <c r="X40" i="37"/>
  <c r="K40" i="37"/>
  <c r="X37" i="37"/>
  <c r="X36" i="37"/>
  <c r="X35" i="37"/>
  <c r="X34" i="37"/>
  <c r="X33" i="37"/>
  <c r="X32" i="37"/>
  <c r="X31" i="37"/>
  <c r="X30" i="37"/>
  <c r="X29" i="37"/>
  <c r="X28" i="37"/>
  <c r="X27" i="37"/>
  <c r="X26" i="37"/>
  <c r="X25" i="37"/>
  <c r="X24" i="37"/>
  <c r="X23" i="37"/>
  <c r="X20" i="37"/>
  <c r="X19" i="37"/>
  <c r="X18" i="37"/>
  <c r="X16" i="37"/>
  <c r="X15" i="37"/>
  <c r="X14" i="37"/>
  <c r="X13" i="37"/>
  <c r="X12" i="37"/>
  <c r="X11" i="37"/>
  <c r="K11" i="37"/>
  <c r="X10" i="37"/>
  <c r="K10" i="37"/>
  <c r="X9" i="37"/>
  <c r="W47" i="37" l="1"/>
  <c r="W54" i="37" s="1"/>
  <c r="K6" i="37"/>
  <c r="X6" i="37"/>
  <c r="K29" i="1"/>
  <c r="K31" i="1"/>
  <c r="AC65" i="28" l="1"/>
  <c r="K27" i="1" l="1"/>
  <c r="K33" i="1"/>
  <c r="K35" i="1"/>
  <c r="K38" i="1"/>
  <c r="K40" i="1"/>
  <c r="O9" i="1"/>
  <c r="O10" i="1"/>
  <c r="Y23" i="1"/>
  <c r="Y6" i="1" l="1"/>
  <c r="K6" i="1"/>
  <c r="AC88" i="28" l="1"/>
  <c r="O11" i="28"/>
  <c r="O12" i="28"/>
  <c r="O13" i="28"/>
  <c r="O14" i="28"/>
  <c r="O15" i="28"/>
  <c r="O16" i="28"/>
  <c r="O17" i="28"/>
  <c r="O18" i="28"/>
  <c r="O19" i="28"/>
  <c r="O20" i="28"/>
  <c r="O21" i="28"/>
  <c r="O22" i="28"/>
  <c r="O23" i="28"/>
  <c r="O24" i="28"/>
  <c r="O25" i="28"/>
  <c r="AC11" i="28"/>
  <c r="AC12" i="28"/>
  <c r="AC14" i="28"/>
  <c r="AC15" i="28"/>
  <c r="AC16" i="28"/>
  <c r="AC20" i="28"/>
  <c r="AC22" i="28"/>
  <c r="AC23" i="28"/>
  <c r="AC24" i="28"/>
  <c r="AC26" i="28"/>
  <c r="AC27" i="28"/>
  <c r="AC28" i="28"/>
  <c r="AC29" i="28"/>
  <c r="AC31" i="28"/>
  <c r="AC32" i="28"/>
  <c r="AC33" i="28"/>
  <c r="AC34" i="28"/>
  <c r="AC36" i="28"/>
  <c r="AC37" i="28"/>
  <c r="AC38" i="28"/>
  <c r="AC40" i="28"/>
  <c r="AC41" i="28"/>
  <c r="AC42" i="28"/>
  <c r="AC61" i="28"/>
  <c r="AC62" i="28"/>
  <c r="AC63" i="28"/>
  <c r="AC64" i="28"/>
  <c r="AC66" i="28"/>
  <c r="AC68" i="28"/>
  <c r="AC69" i="28"/>
  <c r="AC70" i="28"/>
  <c r="AC72" i="28"/>
  <c r="AC73" i="28"/>
  <c r="AC74" i="28"/>
  <c r="AC76" i="28"/>
  <c r="AC77" i="28"/>
  <c r="AC79" i="28"/>
  <c r="AC80" i="28"/>
  <c r="AC81" i="28"/>
  <c r="AC82" i="28"/>
  <c r="AC83" i="28"/>
  <c r="AC84" i="28"/>
  <c r="AC85" i="28"/>
  <c r="AC86" i="28"/>
  <c r="AC87" i="28"/>
  <c r="Z32" i="1"/>
  <c r="Y32" i="1" s="1"/>
  <c r="Y26" i="1"/>
  <c r="Y22" i="1"/>
  <c r="Y21" i="1"/>
  <c r="Y20" i="1"/>
  <c r="Y18" i="1"/>
  <c r="Y17" i="1"/>
  <c r="Y19" i="1"/>
  <c r="Y15" i="1"/>
  <c r="Y13" i="1"/>
  <c r="Y16" i="1"/>
  <c r="Y14" i="1"/>
  <c r="K11" i="1"/>
  <c r="Y10" i="1"/>
  <c r="Y9" i="1"/>
  <c r="AG37" i="1" l="1"/>
  <c r="X33" i="1"/>
  <c r="X40" i="1"/>
  <c r="X32" i="1"/>
  <c r="K7" i="28"/>
  <c r="L10" i="28" l="1"/>
  <c r="K10" i="28"/>
  <c r="Z92" i="28" l="1"/>
  <c r="Z93" i="28"/>
  <c r="Z94" i="28"/>
  <c r="Z95" i="28"/>
  <c r="Z96" i="28"/>
  <c r="Z97" i="28"/>
  <c r="Z98" i="28"/>
  <c r="Z99" i="28"/>
  <c r="Z100" i="28"/>
</calcChain>
</file>

<file path=xl/sharedStrings.xml><?xml version="1.0" encoding="utf-8"?>
<sst xmlns="http://schemas.openxmlformats.org/spreadsheetml/2006/main" count="345" uniqueCount="239">
  <si>
    <r>
      <t>1900</t>
    </r>
    <r>
      <rPr>
        <sz val="14"/>
        <color indexed="9"/>
        <rFont val="Arial"/>
        <family val="2"/>
      </rPr>
      <t xml:space="preserve"> | </t>
    </r>
    <r>
      <rPr>
        <i/>
        <sz val="14"/>
        <color indexed="9"/>
        <rFont val="Arial"/>
        <family val="2"/>
      </rPr>
      <t>Bowrider</t>
    </r>
  </si>
  <si>
    <t>Dealer:</t>
  </si>
  <si>
    <t>Ordered By:</t>
  </si>
  <si>
    <t>Ordered For:</t>
  </si>
  <si>
    <t>Promotional</t>
  </si>
  <si>
    <t>Price</t>
  </si>
  <si>
    <t>MSRP</t>
  </si>
  <si>
    <t>Color Scheme Options:</t>
  </si>
  <si>
    <t>Technical Options:</t>
    <phoneticPr fontId="9" type="noConversion"/>
  </si>
  <si>
    <t>Classic</t>
  </si>
  <si>
    <t>Automatic Fire Extinguisher</t>
  </si>
  <si>
    <r>
      <t xml:space="preserve">Custom </t>
    </r>
    <r>
      <rPr>
        <i/>
        <sz val="8"/>
        <color indexed="8"/>
        <rFont val="Calibri"/>
        <family val="2"/>
      </rPr>
      <t>(no bootstripe)</t>
    </r>
  </si>
  <si>
    <t>Transom Trim Switch</t>
  </si>
  <si>
    <t>Premier</t>
  </si>
  <si>
    <t>Exterior Options:</t>
    <phoneticPr fontId="9" type="noConversion"/>
  </si>
  <si>
    <t>Hull Color:</t>
  </si>
  <si>
    <t>Bootstripe Color:</t>
  </si>
  <si>
    <t>Bow &amp; Cockpit Cover</t>
    <phoneticPr fontId="9" type="noConversion"/>
  </si>
  <si>
    <r>
      <t xml:space="preserve">White </t>
    </r>
    <r>
      <rPr>
        <sz val="8"/>
        <color indexed="8"/>
        <rFont val="Calibri"/>
        <family val="2"/>
      </rPr>
      <t>(Classic)</t>
    </r>
  </si>
  <si>
    <r>
      <t xml:space="preserve">White </t>
    </r>
    <r>
      <rPr>
        <sz val="8"/>
        <color indexed="8"/>
        <rFont val="Calibri"/>
        <family val="2"/>
      </rPr>
      <t>(Premier Only)</t>
    </r>
  </si>
  <si>
    <t>Travel/Storage Cover (Black)</t>
  </si>
  <si>
    <t>Black</t>
  </si>
  <si>
    <t>Bimini Top</t>
  </si>
  <si>
    <t>Mediterranean Blue</t>
  </si>
  <si>
    <r>
      <t>Sunsh</t>
    </r>
    <r>
      <rPr>
        <sz val="10"/>
        <color indexed="8"/>
        <rFont val="Calibri"/>
        <family val="2"/>
      </rPr>
      <t>a</t>
    </r>
    <r>
      <rPr>
        <sz val="10"/>
        <color indexed="8"/>
        <rFont val="Calibri"/>
        <family val="2"/>
      </rPr>
      <t>de for Tower</t>
    </r>
  </si>
  <si>
    <t>Newport Blue</t>
  </si>
  <si>
    <t>Cockpit Carpet</t>
  </si>
  <si>
    <t>Glacier Gray</t>
  </si>
  <si>
    <t>Helm Seat Flip Up Boster</t>
  </si>
  <si>
    <t>Desert Sand</t>
  </si>
  <si>
    <t>Companion Seat Flip Up Bolster</t>
  </si>
  <si>
    <t>Flame Red</t>
  </si>
  <si>
    <t>Cockpit Seagrass Mat</t>
  </si>
  <si>
    <t>Sunflower Yellow</t>
  </si>
  <si>
    <t>Sport Graphics</t>
  </si>
  <si>
    <t>Interior Colors:</t>
  </si>
  <si>
    <t>Mocha</t>
  </si>
  <si>
    <t>Titanium</t>
  </si>
  <si>
    <t>Entertainment Options:</t>
    <phoneticPr fontId="9" type="noConversion"/>
  </si>
  <si>
    <t>Propulsion:</t>
  </si>
  <si>
    <t>Stereo High Performance Package</t>
  </si>
  <si>
    <t>Advertised Price</t>
  </si>
  <si>
    <t>MSRP Sub-Total</t>
  </si>
  <si>
    <t>Freight</t>
  </si>
  <si>
    <t>Dealer Prep</t>
  </si>
  <si>
    <t>Trailer</t>
  </si>
  <si>
    <t>Discount</t>
  </si>
  <si>
    <t>Trade</t>
  </si>
  <si>
    <t>Other</t>
  </si>
  <si>
    <t>Total</t>
  </si>
  <si>
    <t>Custom</t>
  </si>
  <si>
    <t>White</t>
  </si>
  <si>
    <t>Fender Clips - 4</t>
  </si>
  <si>
    <t>PowerTower - White</t>
  </si>
  <si>
    <t>PowerTower - Black</t>
  </si>
  <si>
    <t>Flexiteek for Swim Platform</t>
    <phoneticPr fontId="9" type="noConversion"/>
  </si>
  <si>
    <t>Underwater Lighting</t>
  </si>
  <si>
    <t>Entertainment and Navigation Options:</t>
  </si>
  <si>
    <t>Cockpit Cover</t>
    <phoneticPr fontId="9" type="noConversion"/>
  </si>
  <si>
    <t>Interior Options:</t>
  </si>
  <si>
    <t>Anchor Windlass &amp; Anchor</t>
  </si>
  <si>
    <t>Gas Vapor Detector</t>
    <phoneticPr fontId="9" type="noConversion"/>
  </si>
  <si>
    <t>Cockpit Refrigerator</t>
    <phoneticPr fontId="9" type="noConversion"/>
  </si>
  <si>
    <t>Stereo: Satellite Tuner &amp; Antenna</t>
  </si>
  <si>
    <t>Generator: Gas 110V</t>
    <phoneticPr fontId="9" type="noConversion"/>
  </si>
  <si>
    <t>Air Conditioning</t>
  </si>
  <si>
    <t>Grey Water System</t>
    <phoneticPr fontId="9" type="noConversion"/>
  </si>
  <si>
    <t>Neutra Salt</t>
    <phoneticPr fontId="9" type="noConversion"/>
  </si>
  <si>
    <t>Bow Thruster</t>
    <phoneticPr fontId="9" type="noConversion"/>
  </si>
  <si>
    <t>Remote Control Spotlight</t>
    <phoneticPr fontId="9" type="noConversion"/>
  </si>
  <si>
    <t>Cockpit Carpet</t>
    <phoneticPr fontId="9" type="noConversion"/>
  </si>
  <si>
    <t>Cockpit Colors:</t>
  </si>
  <si>
    <t>Gulf Coast White</t>
  </si>
  <si>
    <t>Cockpit Table - Teak</t>
  </si>
  <si>
    <t>Pillow Package:</t>
  </si>
  <si>
    <t>Comforter Fabric Package:</t>
  </si>
  <si>
    <t>Travel Storage Cover</t>
  </si>
  <si>
    <t>Galley Counter Tops:</t>
  </si>
  <si>
    <t>Salon Sofa:</t>
  </si>
  <si>
    <t>Alcohol/Electric Stove</t>
    <phoneticPr fontId="9" type="noConversion"/>
  </si>
  <si>
    <t>Toilet: Overboard Discharge Pump</t>
    <phoneticPr fontId="9" type="noConversion"/>
  </si>
  <si>
    <t>TV - Flat Screen with DVD Player</t>
  </si>
  <si>
    <t>Garmin 100 VHF Radio</t>
    <phoneticPr fontId="9" type="noConversion"/>
  </si>
  <si>
    <t>Transom Mount Tilt Switch</t>
  </si>
  <si>
    <t>Companionway Screen Door</t>
  </si>
  <si>
    <t>Fender Clips - 6</t>
  </si>
  <si>
    <t>Aft Deck Vent Match:</t>
  </si>
  <si>
    <t>Cabinetry:</t>
  </si>
  <si>
    <t>Birch</t>
  </si>
  <si>
    <r>
      <rPr>
        <b/>
        <sz val="14"/>
        <color indexed="9"/>
        <rFont val="Arial"/>
        <family val="2"/>
      </rPr>
      <t>53 Sport Coupe</t>
    </r>
    <r>
      <rPr>
        <sz val="14"/>
        <color indexed="9"/>
        <rFont val="Arial"/>
        <family val="2"/>
      </rPr>
      <t xml:space="preserve"> | Sport Coupe</t>
    </r>
  </si>
  <si>
    <t>Hull Color - Metallic Paint</t>
  </si>
  <si>
    <t>Boot Stripe - Metallic Paint</t>
  </si>
  <si>
    <t>Twin Cummins Diesel 6.7L Zeus</t>
  </si>
  <si>
    <t>Flooring Salon:</t>
  </si>
  <si>
    <t>Aft Stateroom Flooring:</t>
  </si>
  <si>
    <t>Cabin</t>
  </si>
  <si>
    <r>
      <t xml:space="preserve">Third stateroom </t>
    </r>
    <r>
      <rPr>
        <sz val="8"/>
        <color indexed="8"/>
        <rFont val="Calibri"/>
        <family val="2"/>
      </rPr>
      <t>w/bunkbeds in lieu of lower sofa</t>
    </r>
  </si>
  <si>
    <t>Settee - aft master (in lieu of port dresser)</t>
  </si>
  <si>
    <t>Cushions for dresser tops aft stateroom</t>
  </si>
  <si>
    <t>Appliances:</t>
  </si>
  <si>
    <t>Aft Patio:</t>
  </si>
  <si>
    <t>Dishwasher</t>
  </si>
  <si>
    <t>Washer &amp; Dryer</t>
  </si>
  <si>
    <t>Icemaker</t>
  </si>
  <si>
    <t>Deck &amp; Hull:</t>
  </si>
  <si>
    <t>Aft Patio Seating Configurations:</t>
  </si>
  <si>
    <t>Aft Patio Upholstery:</t>
  </si>
  <si>
    <t>Aft Patio Table:</t>
  </si>
  <si>
    <t>Teak Inlay - Swim Platform</t>
  </si>
  <si>
    <t>Upper Salon:</t>
  </si>
  <si>
    <t>Upper Salon Seating Configurations</t>
  </si>
  <si>
    <t>Full Length Sofa</t>
  </si>
  <si>
    <t>Satellite Marine Weather Software - XM</t>
  </si>
  <si>
    <t>Upper Salon Upholstery:</t>
  </si>
  <si>
    <t>Upper Galley Configuration:</t>
  </si>
  <si>
    <t>Side by Side Refrigerator</t>
  </si>
  <si>
    <t>Refrigerator &amp; Wine Captain</t>
  </si>
  <si>
    <t>Upper Salon Table:</t>
  </si>
  <si>
    <t>225 HP - SX Drive - Aluminum Prop</t>
  </si>
  <si>
    <t>200 HP - SX Drive - Aluminum Prop</t>
  </si>
  <si>
    <t>Forward Stateroom Configuration:</t>
  </si>
  <si>
    <t>VIP Stateroom with Queen Berth</t>
  </si>
  <si>
    <t>Stateroom with Double Birth and Bunk Bed</t>
  </si>
  <si>
    <t>PowerPlatform - Underwater</t>
  </si>
  <si>
    <t>Full Enclosure</t>
  </si>
  <si>
    <t>Engines for Canada only:</t>
  </si>
  <si>
    <t>Forward Stateroom Flooring:</t>
  </si>
  <si>
    <t>Technical Options:</t>
    <phoneticPr fontId="0" type="noConversion"/>
  </si>
  <si>
    <t>Electric Shore Cord Reel</t>
    <phoneticPr fontId="0" type="noConversion"/>
  </si>
  <si>
    <t>Grey Water System</t>
    <phoneticPr fontId="0" type="noConversion"/>
  </si>
  <si>
    <t>Toilet: Overboard Discharge Pump</t>
    <phoneticPr fontId="0" type="noConversion"/>
  </si>
  <si>
    <t>Garmin Depth/Fish Finder Transducer</t>
    <phoneticPr fontId="0" type="noConversion"/>
  </si>
  <si>
    <t>Launch and Retrieve System for Dinghy</t>
    <phoneticPr fontId="0" type="noConversion"/>
  </si>
  <si>
    <t>Rigid Dinghy with Electric Engine</t>
    <phoneticPr fontId="0" type="noConversion"/>
  </si>
  <si>
    <t>Aft Patio Awning by SureShade</t>
    <phoneticPr fontId="0" type="noConversion"/>
  </si>
  <si>
    <t>Palm Beach Aft Patio Enclosure</t>
    <phoneticPr fontId="0" type="noConversion"/>
  </si>
  <si>
    <t>Underwater Lighting - Blue</t>
    <phoneticPr fontId="0" type="noConversion"/>
  </si>
  <si>
    <t>Aft Patio Wraparound Seating</t>
    <phoneticPr fontId="0" type="noConversion"/>
  </si>
  <si>
    <t>Aft Patio Bar with Stools and Transom Bench Seat</t>
    <phoneticPr fontId="0" type="noConversion"/>
  </si>
  <si>
    <t>Teak Inlay - Aft Cockpit Patio</t>
    <phoneticPr fontId="0" type="noConversion"/>
  </si>
  <si>
    <t>Teak Inlay - Cockpit Stairs</t>
    <phoneticPr fontId="0" type="noConversion"/>
  </si>
  <si>
    <t>Premium Sound Package</t>
    <phoneticPr fontId="0" type="noConversion"/>
  </si>
  <si>
    <t>Power Helm Seat</t>
    <phoneticPr fontId="0" type="noConversion"/>
  </si>
  <si>
    <t>Satellite Radio Receiver</t>
    <phoneticPr fontId="0" type="noConversion"/>
  </si>
  <si>
    <t>Satellite TV - KVH Antenna, No Receiver</t>
    <phoneticPr fontId="0" type="noConversion"/>
  </si>
  <si>
    <t>Second Garmin GPSMAP 8212 Plotter</t>
    <phoneticPr fontId="0" type="noConversion"/>
  </si>
  <si>
    <t>Cockpit Seagrass Mat - Aft Patio (upgrade)</t>
  </si>
  <si>
    <t>Carpet (Standard)</t>
  </si>
  <si>
    <t xml:space="preserve"> </t>
  </si>
  <si>
    <t>250 HP - Alpha Drive - Aluminum Prop</t>
  </si>
  <si>
    <t>Sport Tower - Black</t>
  </si>
  <si>
    <t>Regal Marine Industries, Inc. | www.regalboats.com | 2016 Order Forms</t>
  </si>
  <si>
    <t>SeaDek for Swim Platform</t>
  </si>
  <si>
    <t>Pearl</t>
  </si>
  <si>
    <t>Truffle</t>
  </si>
  <si>
    <t>Cozy Night</t>
  </si>
  <si>
    <t>Mystic Spa</t>
  </si>
  <si>
    <t>Ocean Breeze</t>
  </si>
  <si>
    <t>Hazelnut</t>
  </si>
  <si>
    <t>Moon Crystal</t>
  </si>
  <si>
    <t>Distinct Glacier Leather Touch</t>
  </si>
  <si>
    <t>Foredeck Sunpad - Striped Sunbrella</t>
  </si>
  <si>
    <t>Garmin 7607 Chart Plotter</t>
  </si>
  <si>
    <t>White - Standard</t>
  </si>
  <si>
    <t>Satin Mahogany</t>
  </si>
  <si>
    <t>Classic Walnut</t>
  </si>
  <si>
    <t>Dulce Ecru Leather Touch</t>
  </si>
  <si>
    <t>High Gloss Mahogany</t>
  </si>
  <si>
    <t>Pearl (White)</t>
  </si>
  <si>
    <t>Countertops:</t>
  </si>
  <si>
    <t>Front and Side Windshield Covers (Mesh)</t>
  </si>
  <si>
    <t>Pebble Beach Sunbrella</t>
  </si>
  <si>
    <t>Aft Patio Flooring:</t>
  </si>
  <si>
    <t>Upper Salon Flooring:</t>
  </si>
  <si>
    <t>Moon Shadow</t>
  </si>
  <si>
    <t>Tuscan Horizon</t>
  </si>
  <si>
    <t>Salon Flooring - Amtico Classic Walnut</t>
  </si>
  <si>
    <t>Cockpit Pillow Package</t>
  </si>
  <si>
    <t>Linen Quartz</t>
  </si>
  <si>
    <t>Blue Pearl Granite - Limited Availability</t>
  </si>
  <si>
    <t>Black Galaxy Granite - Limited Availability</t>
  </si>
  <si>
    <t>Foredeck Lounge Sunbrella and Canvas Cover</t>
  </si>
  <si>
    <t>Blinds with Windshield Privacy Covers</t>
  </si>
  <si>
    <t>Teak Inlay</t>
  </si>
  <si>
    <t>Aft Bimini + Camper Enclosure</t>
  </si>
  <si>
    <t>Electric Pedestal Teak Table</t>
  </si>
  <si>
    <t>Cockpit TV (50") with Electric Actuator</t>
  </si>
  <si>
    <t>Satellite TV - Wire for 2nd Receiver in Master</t>
  </si>
  <si>
    <t>200 HP - Alpha Drive - Aluminum Prop</t>
  </si>
  <si>
    <r>
      <rPr>
        <b/>
        <sz val="14"/>
        <color indexed="9"/>
        <rFont val="Arial"/>
        <family val="2"/>
      </rPr>
      <t>26 Express</t>
    </r>
    <r>
      <rPr>
        <sz val="14"/>
        <color indexed="9"/>
        <rFont val="Arial"/>
        <family val="2"/>
      </rPr>
      <t xml:space="preserve"> | Express Cruiser</t>
    </r>
  </si>
  <si>
    <t>Tuscan Horizon (White/Taupe)</t>
  </si>
  <si>
    <t>Forward Stateroom</t>
  </si>
  <si>
    <t>Aft Stateroom</t>
  </si>
  <si>
    <t>Volvo V8 270 Catalyst</t>
  </si>
  <si>
    <t>Volvo V6 225</t>
  </si>
  <si>
    <t>Volvo V6 200</t>
  </si>
  <si>
    <t>Merc 4.5 250 A</t>
  </si>
  <si>
    <t>Merc 4.5 200 A</t>
  </si>
  <si>
    <t>Merc 4.5 250 A Catalyst</t>
  </si>
  <si>
    <t>Options Available For International Dealers Only:</t>
  </si>
  <si>
    <r>
      <t xml:space="preserve">CE Certification </t>
    </r>
    <r>
      <rPr>
        <sz val="6"/>
        <color indexed="8"/>
        <rFont val="Calibri"/>
        <family val="2"/>
      </rPr>
      <t>(includes Fire Extinguiser)</t>
    </r>
  </si>
  <si>
    <t>Australian Certification</t>
  </si>
  <si>
    <t>Electric Pedestal High Gloss Wenge Table</t>
  </si>
  <si>
    <t>Electric Pedestal High Gloss Wenge Table with Compass Rose</t>
  </si>
  <si>
    <t>A/C  Cockpit</t>
  </si>
  <si>
    <r>
      <t xml:space="preserve">270 HP - SX Drive - Aluminum Prop - </t>
    </r>
    <r>
      <rPr>
        <b/>
        <sz val="8"/>
        <color indexed="8"/>
        <rFont val="Calibri"/>
        <family val="2"/>
      </rPr>
      <t>Limited Availability</t>
    </r>
  </si>
  <si>
    <t>Merc 4.3 175 A</t>
  </si>
  <si>
    <t>175 HP - Alpha Drive - Aluminum Prop</t>
  </si>
  <si>
    <r>
      <t xml:space="preserve">CE Certification </t>
    </r>
    <r>
      <rPr>
        <sz val="6"/>
        <color indexed="8"/>
        <rFont val="Calibri"/>
        <family val="2"/>
      </rPr>
      <t>(includes Fire Extinguisher)</t>
    </r>
  </si>
  <si>
    <t>1100 HP - FWC Zues Drive</t>
  </si>
  <si>
    <t>Steel Cradle</t>
  </si>
  <si>
    <t>220V Cool Cockpit</t>
  </si>
  <si>
    <t>220V Washer/Dryer</t>
  </si>
  <si>
    <t>220 V - 50 Hz</t>
  </si>
  <si>
    <t>220V Dishwasher</t>
  </si>
  <si>
    <t>220V Refrigerator &amp; Wine Captain</t>
  </si>
  <si>
    <t>220V Cockpit TV (50") with Elec. Acuator</t>
  </si>
  <si>
    <t>Optional Third Stateroom</t>
  </si>
  <si>
    <t>______   Pearl (White)</t>
  </si>
  <si>
    <t>______   Truffle</t>
  </si>
  <si>
    <t>15 MSRP</t>
  </si>
  <si>
    <t>15 DC</t>
  </si>
  <si>
    <t>Down 38.4%</t>
  </si>
  <si>
    <t>16 MSRP</t>
  </si>
  <si>
    <t>16 DC</t>
  </si>
  <si>
    <t>15 Original</t>
  </si>
  <si>
    <t>Options File</t>
  </si>
  <si>
    <t>Order Forms</t>
  </si>
  <si>
    <t>Forward Stateroom TV  Player</t>
  </si>
  <si>
    <t>Electric Pedestal Satin Wenge Table</t>
  </si>
  <si>
    <t>Electric Pedestal Satin Wenge Table with Compass Rose</t>
  </si>
  <si>
    <t>Boardwalk</t>
  </si>
  <si>
    <t>Slate</t>
  </si>
  <si>
    <t>______   Cozy Night</t>
  </si>
  <si>
    <t>______   Mystic Spa</t>
  </si>
  <si>
    <t>______   Ocean Breeze</t>
  </si>
  <si>
    <t>Electric Grill for Wetbar</t>
  </si>
  <si>
    <t xml:space="preserve">220V Forward Stateroom TV </t>
  </si>
  <si>
    <t>Regal Marine Industries, Inc. | www.regalboats.com | 2016 International Order Form Version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</si>
</sst>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&quot;$&quot;#,##0_);[Red]\(&quot;$&quot;#,##0\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_(* #,##0_);_(* \(#,##0\);_(* &quot;-&quot;??_);_(@_)"/>
    <numFmt numFmtId="168" formatCode="&quot;$&quot;#,##0"/>
    <numFmt numFmtId="169" formatCode="_(&quot;$&quot;* #,##0_);_(&quot;$&quot;* \(#,##0\);_(&quot;$&quot;* &quot;-&quot;??_);_(@_)"/>
    <numFmt numFmtId="170" formatCode="0.00000"/>
  </numFmts>
  <fonts count="34" x14ac:knownFonts="1">
    <font>
      <sz val="10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4"/>
      <color indexed="9"/>
      <name val="Arial"/>
      <family val="2"/>
    </font>
    <font>
      <sz val="14"/>
      <color indexed="9"/>
      <name val="Arial"/>
      <family val="2"/>
    </font>
    <font>
      <i/>
      <sz val="14"/>
      <color indexed="9"/>
      <name val="Arial"/>
      <family val="2"/>
    </font>
    <font>
      <b/>
      <sz val="10"/>
      <color indexed="8"/>
      <name val="Calibri"/>
      <family val="2"/>
    </font>
    <font>
      <sz val="11"/>
      <color indexed="10"/>
      <name val="Calibri"/>
      <family val="2"/>
    </font>
    <font>
      <b/>
      <i/>
      <sz val="8"/>
      <color indexed="8"/>
      <name val="Calibri"/>
      <family val="2"/>
    </font>
    <font>
      <sz val="10"/>
      <color indexed="9"/>
      <name val="Calibri"/>
      <family val="2"/>
    </font>
    <font>
      <b/>
      <sz val="8"/>
      <color indexed="8"/>
      <name val="Calibri"/>
      <family val="2"/>
    </font>
    <font>
      <sz val="8"/>
      <color indexed="9"/>
      <name val="Calibri"/>
      <family val="2"/>
    </font>
    <font>
      <sz val="8"/>
      <color indexed="8"/>
      <name val="Calibri"/>
      <family val="2"/>
    </font>
    <font>
      <b/>
      <sz val="10"/>
      <color indexed="8"/>
      <name val="Arial"/>
      <family val="2"/>
    </font>
    <font>
      <sz val="10"/>
      <color theme="1"/>
      <name val="Calibri"/>
      <family val="2"/>
      <scheme val="minor"/>
    </font>
    <font>
      <i/>
      <sz val="10"/>
      <color indexed="8"/>
      <name val="Calibri"/>
      <family val="2"/>
    </font>
    <font>
      <i/>
      <sz val="8"/>
      <color indexed="8"/>
      <name val="Calibri"/>
      <family val="2"/>
    </font>
    <font>
      <sz val="11"/>
      <color indexed="9"/>
      <name val="Calibri"/>
      <family val="2"/>
    </font>
    <font>
      <b/>
      <u/>
      <sz val="10"/>
      <color indexed="8"/>
      <name val="Calibri"/>
      <family val="2"/>
    </font>
    <font>
      <b/>
      <i/>
      <sz val="10"/>
      <color indexed="8"/>
      <name val="Calibri"/>
      <family val="2"/>
    </font>
    <font>
      <sz val="12"/>
      <name val="Arial"/>
      <family val="2"/>
    </font>
    <font>
      <b/>
      <i/>
      <sz val="9"/>
      <color indexed="8"/>
      <name val="Arial"/>
      <family val="2"/>
    </font>
    <font>
      <i/>
      <sz val="9"/>
      <color indexed="8"/>
      <name val="Calibri"/>
      <family val="2"/>
    </font>
    <font>
      <sz val="11"/>
      <color theme="0"/>
      <name val="Calibri"/>
      <family val="2"/>
    </font>
    <font>
      <sz val="10"/>
      <color theme="0"/>
      <name val="Calibri"/>
      <family val="2"/>
    </font>
    <font>
      <u/>
      <sz val="10"/>
      <color theme="10"/>
      <name val="Calibri"/>
      <family val="2"/>
    </font>
    <font>
      <u/>
      <sz val="10"/>
      <color theme="11"/>
      <name val="Calibri"/>
      <family val="2"/>
    </font>
    <font>
      <sz val="6"/>
      <color indexed="8"/>
      <name val="Calibri"/>
      <family val="2"/>
    </font>
    <font>
      <sz val="12"/>
      <color theme="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6">
    <xf numFmtId="0" fontId="0" fillId="0" borderId="0"/>
    <xf numFmtId="166" fontId="7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19" fillId="0" borderId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25" fillId="0" borderId="0"/>
    <xf numFmtId="165" fontId="5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9" fontId="7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271">
    <xf numFmtId="0" fontId="0" fillId="0" borderId="0" xfId="0"/>
    <xf numFmtId="0" fontId="0" fillId="2" borderId="0" xfId="0" applyFill="1"/>
    <xf numFmtId="0" fontId="0" fillId="3" borderId="0" xfId="0" applyFill="1"/>
    <xf numFmtId="0" fontId="12" fillId="3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7" fillId="3" borderId="0" xfId="0" applyFont="1" applyFill="1" applyBorder="1" applyAlignment="1">
      <alignment horizontal="left"/>
    </xf>
    <xf numFmtId="0" fontId="7" fillId="3" borderId="0" xfId="0" applyFont="1" applyFill="1" applyAlignment="1"/>
    <xf numFmtId="0" fontId="7" fillId="3" borderId="0" xfId="0" applyFont="1" applyFill="1"/>
    <xf numFmtId="0" fontId="0" fillId="4" borderId="0" xfId="0" applyFill="1"/>
    <xf numFmtId="0" fontId="7" fillId="4" borderId="0" xfId="0" applyFont="1" applyFill="1"/>
    <xf numFmtId="164" fontId="13" fillId="4" borderId="0" xfId="0" applyNumberFormat="1" applyFont="1" applyFill="1" applyAlignment="1">
      <alignment horizontal="center"/>
    </xf>
    <xf numFmtId="0" fontId="14" fillId="4" borderId="0" xfId="0" applyFont="1" applyFill="1"/>
    <xf numFmtId="164" fontId="13" fillId="4" borderId="0" xfId="0" applyNumberFormat="1" applyFont="1" applyFill="1" applyAlignment="1"/>
    <xf numFmtId="0" fontId="12" fillId="4" borderId="0" xfId="0" applyFont="1" applyFill="1"/>
    <xf numFmtId="0" fontId="0" fillId="4" borderId="0" xfId="0" applyFill="1" applyBorder="1"/>
    <xf numFmtId="164" fontId="15" fillId="4" borderId="0" xfId="0" applyNumberFormat="1" applyFont="1" applyFill="1" applyAlignment="1">
      <alignment horizontal="right"/>
    </xf>
    <xf numFmtId="0" fontId="16" fillId="4" borderId="0" xfId="0" applyFont="1" applyFill="1"/>
    <xf numFmtId="0" fontId="17" fillId="4" borderId="0" xfId="0" applyFont="1" applyFill="1"/>
    <xf numFmtId="164" fontId="11" fillId="4" borderId="0" xfId="0" applyNumberFormat="1" applyFont="1" applyFill="1" applyAlignment="1">
      <alignment horizontal="right"/>
    </xf>
    <xf numFmtId="0" fontId="11" fillId="4" borderId="1" xfId="0" applyFont="1" applyFill="1" applyBorder="1" applyAlignment="1">
      <alignment horizontal="center"/>
    </xf>
    <xf numFmtId="3" fontId="7" fillId="4" borderId="0" xfId="0" applyNumberFormat="1" applyFont="1" applyFill="1" applyAlignment="1">
      <alignment horizontal="right"/>
    </xf>
    <xf numFmtId="3" fontId="11" fillId="4" borderId="0" xfId="0" applyNumberFormat="1" applyFont="1" applyFill="1" applyBorder="1" applyAlignment="1"/>
    <xf numFmtId="3" fontId="20" fillId="4" borderId="0" xfId="0" applyNumberFormat="1" applyFont="1" applyFill="1" applyBorder="1" applyAlignment="1"/>
    <xf numFmtId="0" fontId="7" fillId="0" borderId="0" xfId="0" applyFont="1"/>
    <xf numFmtId="0" fontId="11" fillId="4" borderId="2" xfId="0" applyFont="1" applyFill="1" applyBorder="1" applyAlignment="1">
      <alignment horizontal="center"/>
    </xf>
    <xf numFmtId="168" fontId="7" fillId="0" borderId="0" xfId="2" applyNumberFormat="1" applyFont="1" applyAlignment="1">
      <alignment vertical="top"/>
    </xf>
    <xf numFmtId="0" fontId="18" fillId="5" borderId="0" xfId="0" applyFont="1" applyFill="1" applyAlignment="1">
      <alignment horizontal="left"/>
    </xf>
    <xf numFmtId="0" fontId="7" fillId="0" borderId="0" xfId="3" applyNumberFormat="1" applyFont="1" applyAlignment="1">
      <alignment vertical="top"/>
    </xf>
    <xf numFmtId="0" fontId="7" fillId="4" borderId="0" xfId="0" applyFont="1" applyFill="1" applyAlignment="1">
      <alignment horizontal="left"/>
    </xf>
    <xf numFmtId="0" fontId="11" fillId="4" borderId="0" xfId="0" applyFont="1" applyFill="1" applyBorder="1" applyAlignment="1">
      <alignment horizontal="center"/>
    </xf>
    <xf numFmtId="0" fontId="7" fillId="0" borderId="0" xfId="3" applyNumberFormat="1" applyFont="1" applyFill="1" applyAlignment="1">
      <alignment vertical="top"/>
    </xf>
    <xf numFmtId="0" fontId="7" fillId="4" borderId="0" xfId="0" applyFont="1" applyFill="1" applyAlignment="1"/>
    <xf numFmtId="0" fontId="17" fillId="4" borderId="0" xfId="0" applyFont="1" applyFill="1" applyAlignment="1">
      <alignment vertical="top"/>
    </xf>
    <xf numFmtId="0" fontId="11" fillId="4" borderId="0" xfId="0" applyFont="1" applyFill="1" applyAlignment="1">
      <alignment horizontal="center"/>
    </xf>
    <xf numFmtId="0" fontId="22" fillId="4" borderId="0" xfId="0" applyFont="1" applyFill="1"/>
    <xf numFmtId="0" fontId="23" fillId="4" borderId="0" xfId="0" applyFont="1" applyFill="1" applyBorder="1" applyAlignment="1">
      <alignment horizontal="center"/>
    </xf>
    <xf numFmtId="0" fontId="24" fillId="4" borderId="0" xfId="0" applyFont="1" applyFill="1" applyBorder="1" applyAlignment="1">
      <alignment horizontal="left"/>
    </xf>
    <xf numFmtId="0" fontId="23" fillId="4" borderId="3" xfId="0" applyFont="1" applyFill="1" applyBorder="1" applyAlignment="1">
      <alignment horizontal="center"/>
    </xf>
    <xf numFmtId="0" fontId="24" fillId="4" borderId="4" xfId="0" applyFont="1" applyFill="1" applyBorder="1" applyAlignment="1">
      <alignment horizontal="left"/>
    </xf>
    <xf numFmtId="0" fontId="23" fillId="4" borderId="6" xfId="0" applyFont="1" applyFill="1" applyBorder="1" applyAlignment="1">
      <alignment horizontal="center"/>
    </xf>
    <xf numFmtId="0" fontId="23" fillId="4" borderId="7" xfId="0" applyFont="1" applyFill="1" applyBorder="1" applyAlignment="1">
      <alignment horizontal="center"/>
    </xf>
    <xf numFmtId="0" fontId="23" fillId="4" borderId="8" xfId="0" applyFont="1" applyFill="1" applyBorder="1" applyAlignment="1">
      <alignment horizontal="center"/>
    </xf>
    <xf numFmtId="0" fontId="0" fillId="4" borderId="7" xfId="0" applyFill="1" applyBorder="1"/>
    <xf numFmtId="0" fontId="0" fillId="4" borderId="8" xfId="0" applyFill="1" applyBorder="1"/>
    <xf numFmtId="0" fontId="0" fillId="4" borderId="9" xfId="0" applyFill="1" applyBorder="1"/>
    <xf numFmtId="0" fontId="0" fillId="4" borderId="10" xfId="0" applyFill="1" applyBorder="1"/>
    <xf numFmtId="0" fontId="0" fillId="4" borderId="11" xfId="0" applyFill="1" applyBorder="1"/>
    <xf numFmtId="0" fontId="22" fillId="0" borderId="0" xfId="0" applyFont="1"/>
    <xf numFmtId="0" fontId="12" fillId="0" borderId="0" xfId="0" applyFont="1"/>
    <xf numFmtId="0" fontId="0" fillId="0" borderId="0" xfId="0" applyFill="1"/>
    <xf numFmtId="49" fontId="7" fillId="0" borderId="0" xfId="3" applyNumberFormat="1" applyFont="1" applyAlignment="1">
      <alignment vertical="top"/>
    </xf>
    <xf numFmtId="0" fontId="0" fillId="4" borderId="3" xfId="0" applyFill="1" applyBorder="1"/>
    <xf numFmtId="0" fontId="0" fillId="4" borderId="6" xfId="0" applyFill="1" applyBorder="1"/>
    <xf numFmtId="0" fontId="26" fillId="0" borderId="0" xfId="0" applyFont="1" applyAlignment="1">
      <alignment horizontal="left"/>
    </xf>
    <xf numFmtId="0" fontId="18" fillId="4" borderId="0" xfId="0" applyFont="1" applyFill="1" applyAlignment="1"/>
    <xf numFmtId="0" fontId="18" fillId="5" borderId="0" xfId="0" applyFont="1" applyFill="1" applyAlignment="1"/>
    <xf numFmtId="0" fontId="7" fillId="4" borderId="0" xfId="0" applyFont="1" applyFill="1" applyAlignment="1">
      <alignment horizontal="center"/>
    </xf>
    <xf numFmtId="0" fontId="0" fillId="4" borderId="0" xfId="0" applyFill="1" applyBorder="1" applyAlignment="1">
      <alignment horizontal="left"/>
    </xf>
    <xf numFmtId="0" fontId="7" fillId="4" borderId="0" xfId="0" applyFont="1" applyFill="1" applyBorder="1" applyAlignment="1">
      <alignment horizontal="left"/>
    </xf>
    <xf numFmtId="0" fontId="8" fillId="2" borderId="0" xfId="0" applyFont="1" applyFill="1" applyAlignment="1">
      <alignment vertical="center"/>
    </xf>
    <xf numFmtId="0" fontId="0" fillId="5" borderId="0" xfId="0" applyFill="1"/>
    <xf numFmtId="0" fontId="12" fillId="4" borderId="0" xfId="0" applyFont="1" applyFill="1" applyBorder="1"/>
    <xf numFmtId="167" fontId="11" fillId="4" borderId="0" xfId="1" applyNumberFormat="1" applyFont="1" applyFill="1" applyBorder="1" applyAlignment="1"/>
    <xf numFmtId="49" fontId="7" fillId="4" borderId="0" xfId="3" applyNumberFormat="1" applyFont="1" applyFill="1" applyBorder="1" applyAlignment="1">
      <alignment vertical="top"/>
    </xf>
    <xf numFmtId="3" fontId="7" fillId="4" borderId="0" xfId="0" applyNumberFormat="1" applyFont="1" applyFill="1" applyBorder="1" applyAlignment="1"/>
    <xf numFmtId="3" fontId="0" fillId="4" borderId="0" xfId="0" applyNumberFormat="1" applyFill="1" applyBorder="1" applyAlignment="1"/>
    <xf numFmtId="0" fontId="18" fillId="4" borderId="0" xfId="0" applyFont="1" applyFill="1" applyBorder="1" applyAlignment="1"/>
    <xf numFmtId="167" fontId="20" fillId="4" borderId="0" xfId="1" applyNumberFormat="1" applyFont="1" applyFill="1" applyAlignment="1"/>
    <xf numFmtId="167" fontId="7" fillId="4" borderId="0" xfId="1" applyNumberFormat="1" applyFont="1" applyFill="1" applyBorder="1" applyAlignment="1"/>
    <xf numFmtId="0" fontId="7" fillId="4" borderId="0" xfId="0" applyFont="1" applyFill="1" applyBorder="1"/>
    <xf numFmtId="0" fontId="0" fillId="4" borderId="0" xfId="0" applyFill="1" applyBorder="1" applyAlignment="1"/>
    <xf numFmtId="167" fontId="11" fillId="4" borderId="0" xfId="1" applyNumberFormat="1" applyFont="1" applyFill="1" applyAlignment="1">
      <alignment horizontal="left"/>
    </xf>
    <xf numFmtId="0" fontId="7" fillId="4" borderId="0" xfId="0" applyFont="1" applyFill="1" applyBorder="1" applyAlignment="1"/>
    <xf numFmtId="0" fontId="20" fillId="4" borderId="0" xfId="0" applyFont="1" applyFill="1" applyAlignment="1"/>
    <xf numFmtId="49" fontId="0" fillId="4" borderId="0" xfId="0" applyNumberFormat="1" applyFill="1" applyAlignment="1"/>
    <xf numFmtId="0" fontId="18" fillId="5" borderId="0" xfId="0" applyFont="1" applyFill="1" applyAlignment="1">
      <alignment horizontal="left"/>
    </xf>
    <xf numFmtId="49" fontId="7" fillId="4" borderId="0" xfId="3" applyNumberFormat="1" applyFont="1" applyFill="1" applyAlignment="1">
      <alignment vertical="top"/>
    </xf>
    <xf numFmtId="0" fontId="11" fillId="4" borderId="0" xfId="0" applyFont="1" applyFill="1" applyBorder="1" applyAlignment="1">
      <alignment horizontal="left"/>
    </xf>
    <xf numFmtId="0" fontId="0" fillId="4" borderId="0" xfId="0" applyFont="1" applyFill="1" applyAlignment="1"/>
    <xf numFmtId="0" fontId="27" fillId="4" borderId="0" xfId="0" applyFont="1" applyFill="1" applyAlignment="1">
      <alignment horizontal="left"/>
    </xf>
    <xf numFmtId="3" fontId="7" fillId="4" borderId="0" xfId="0" applyNumberFormat="1" applyFont="1" applyFill="1" applyAlignment="1">
      <alignment horizontal="right"/>
    </xf>
    <xf numFmtId="0" fontId="11" fillId="4" borderId="1" xfId="0" applyFont="1" applyFill="1" applyBorder="1" applyAlignment="1">
      <alignment horizontal="center"/>
    </xf>
    <xf numFmtId="169" fontId="0" fillId="0" borderId="0" xfId="0" applyNumberFormat="1"/>
    <xf numFmtId="167" fontId="0" fillId="0" borderId="0" xfId="0" applyNumberFormat="1"/>
    <xf numFmtId="3" fontId="0" fillId="0" borderId="0" xfId="0" applyNumberFormat="1"/>
    <xf numFmtId="0" fontId="18" fillId="5" borderId="0" xfId="0" applyFont="1" applyFill="1" applyAlignment="1">
      <alignment horizontal="left"/>
    </xf>
    <xf numFmtId="0" fontId="0" fillId="4" borderId="0" xfId="0" applyFill="1" applyAlignment="1">
      <alignment horizontal="left"/>
    </xf>
    <xf numFmtId="0" fontId="0" fillId="4" borderId="0" xfId="0" applyFont="1" applyFill="1" applyAlignment="1">
      <alignment horizontal="left"/>
    </xf>
    <xf numFmtId="164" fontId="11" fillId="4" borderId="0" xfId="0" applyNumberFormat="1" applyFont="1" applyFill="1" applyAlignment="1">
      <alignment horizontal="right"/>
    </xf>
    <xf numFmtId="0" fontId="7" fillId="4" borderId="0" xfId="0" applyFont="1" applyFill="1" applyAlignment="1">
      <alignment horizontal="left"/>
    </xf>
    <xf numFmtId="49" fontId="7" fillId="4" borderId="0" xfId="3" applyNumberFormat="1" applyFont="1" applyFill="1" applyAlignment="1">
      <alignment vertical="top"/>
    </xf>
    <xf numFmtId="0" fontId="0" fillId="4" borderId="0" xfId="0" applyFill="1" applyAlignment="1"/>
    <xf numFmtId="3" fontId="7" fillId="4" borderId="0" xfId="0" applyNumberFormat="1" applyFont="1" applyFill="1" applyBorder="1" applyAlignment="1">
      <alignment horizontal="right"/>
    </xf>
    <xf numFmtId="49" fontId="7" fillId="4" borderId="0" xfId="3" applyNumberFormat="1" applyFont="1" applyFill="1" applyBorder="1" applyAlignment="1">
      <alignment horizontal="left" vertical="top"/>
    </xf>
    <xf numFmtId="0" fontId="7" fillId="4" borderId="0" xfId="0" applyFont="1" applyFill="1" applyAlignment="1"/>
    <xf numFmtId="0" fontId="11" fillId="4" borderId="1" xfId="0" applyFont="1" applyFill="1" applyBorder="1" applyAlignment="1">
      <alignment horizontal="center"/>
    </xf>
    <xf numFmtId="168" fontId="7" fillId="0" borderId="0" xfId="9" applyNumberFormat="1" applyFont="1" applyAlignment="1">
      <alignment vertical="top"/>
    </xf>
    <xf numFmtId="0" fontId="0" fillId="4" borderId="0" xfId="0" applyFill="1" applyAlignment="1">
      <alignment horizontal="center"/>
    </xf>
    <xf numFmtId="0" fontId="11" fillId="4" borderId="1" xfId="0" applyFont="1" applyFill="1" applyBorder="1" applyAlignment="1">
      <alignment horizontal="center"/>
    </xf>
    <xf numFmtId="0" fontId="11" fillId="4" borderId="1" xfId="0" applyFont="1" applyFill="1" applyBorder="1" applyAlignment="1">
      <alignment horizontal="center"/>
    </xf>
    <xf numFmtId="49" fontId="0" fillId="0" borderId="0" xfId="3" applyNumberFormat="1" applyFont="1" applyAlignment="1">
      <alignment vertical="top"/>
    </xf>
    <xf numFmtId="0" fontId="28" fillId="4" borderId="0" xfId="0" applyFont="1" applyFill="1"/>
    <xf numFmtId="3" fontId="7" fillId="4" borderId="0" xfId="0" applyNumberFormat="1" applyFont="1" applyFill="1" applyBorder="1" applyAlignment="1">
      <alignment horizontal="right"/>
    </xf>
    <xf numFmtId="0" fontId="18" fillId="5" borderId="0" xfId="0" applyFont="1" applyFill="1" applyAlignment="1">
      <alignment horizontal="left"/>
    </xf>
    <xf numFmtId="49" fontId="7" fillId="4" borderId="0" xfId="3" applyNumberFormat="1" applyFont="1" applyFill="1" applyAlignment="1">
      <alignment horizontal="left" vertical="top"/>
    </xf>
    <xf numFmtId="0" fontId="0" fillId="4" borderId="0" xfId="0" applyFill="1" applyAlignment="1"/>
    <xf numFmtId="0" fontId="0" fillId="4" borderId="0" xfId="0" applyFill="1" applyAlignment="1">
      <alignment horizontal="left"/>
    </xf>
    <xf numFmtId="49" fontId="0" fillId="4" borderId="0" xfId="3" applyNumberFormat="1" applyFont="1" applyFill="1" applyAlignment="1">
      <alignment horizontal="left" vertical="top"/>
    </xf>
    <xf numFmtId="49" fontId="7" fillId="4" borderId="0" xfId="3" applyNumberFormat="1" applyFont="1" applyFill="1" applyBorder="1" applyAlignment="1">
      <alignment horizontal="left" vertical="top"/>
    </xf>
    <xf numFmtId="0" fontId="11" fillId="4" borderId="1" xfId="0" applyFont="1" applyFill="1" applyBorder="1" applyAlignment="1">
      <alignment horizontal="center"/>
    </xf>
    <xf numFmtId="0" fontId="7" fillId="4" borderId="0" xfId="0" applyFont="1" applyFill="1" applyAlignment="1"/>
    <xf numFmtId="49" fontId="0" fillId="4" borderId="0" xfId="3" applyNumberFormat="1" applyFont="1" applyFill="1" applyAlignment="1">
      <alignment vertical="top"/>
    </xf>
    <xf numFmtId="49" fontId="7" fillId="4" borderId="0" xfId="3" applyNumberFormat="1" applyFont="1" applyFill="1" applyAlignment="1">
      <alignment horizontal="left"/>
    </xf>
    <xf numFmtId="0" fontId="19" fillId="4" borderId="0" xfId="0" applyFont="1" applyFill="1" applyAlignment="1"/>
    <xf numFmtId="9" fontId="0" fillId="4" borderId="0" xfId="61" applyFont="1" applyFill="1" applyBorder="1" applyAlignment="1"/>
    <xf numFmtId="0" fontId="0" fillId="3" borderId="0" xfId="0" applyFill="1"/>
    <xf numFmtId="0" fontId="0" fillId="4" borderId="0" xfId="0" applyFill="1"/>
    <xf numFmtId="0" fontId="14" fillId="4" borderId="0" xfId="0" applyFont="1" applyFill="1"/>
    <xf numFmtId="0" fontId="12" fillId="4" borderId="0" xfId="0" applyFont="1" applyFill="1"/>
    <xf numFmtId="0" fontId="0" fillId="4" borderId="0" xfId="0" applyFill="1" applyBorder="1"/>
    <xf numFmtId="3" fontId="11" fillId="4" borderId="0" xfId="0" applyNumberFormat="1" applyFont="1" applyFill="1" applyBorder="1" applyAlignment="1"/>
    <xf numFmtId="3" fontId="11" fillId="4" borderId="0" xfId="0" applyNumberFormat="1" applyFont="1" applyFill="1" applyBorder="1" applyAlignment="1">
      <alignment horizontal="right"/>
    </xf>
    <xf numFmtId="3" fontId="20" fillId="4" borderId="0" xfId="0" applyNumberFormat="1" applyFont="1" applyFill="1" applyBorder="1" applyAlignment="1"/>
    <xf numFmtId="0" fontId="11" fillId="4" borderId="0" xfId="0" applyFont="1" applyFill="1" applyBorder="1" applyAlignment="1">
      <alignment horizontal="center"/>
    </xf>
    <xf numFmtId="3" fontId="7" fillId="4" borderId="0" xfId="0" applyNumberFormat="1" applyFont="1" applyFill="1" applyAlignment="1">
      <alignment horizontal="center"/>
    </xf>
    <xf numFmtId="0" fontId="7" fillId="4" borderId="0" xfId="0" applyFont="1" applyFill="1" applyAlignment="1"/>
    <xf numFmtId="0" fontId="11" fillId="4" borderId="1" xfId="0" applyFont="1" applyFill="1" applyBorder="1" applyAlignment="1">
      <alignment horizontal="center"/>
    </xf>
    <xf numFmtId="0" fontId="9" fillId="2" borderId="0" xfId="0" applyFont="1" applyFill="1" applyAlignment="1">
      <alignment horizontal="right" vertical="center"/>
    </xf>
    <xf numFmtId="0" fontId="29" fillId="2" borderId="0" xfId="0" applyFont="1" applyFill="1"/>
    <xf numFmtId="0" fontId="29" fillId="2" borderId="0" xfId="0" applyFont="1" applyFill="1" applyAlignment="1">
      <alignment vertical="center"/>
    </xf>
    <xf numFmtId="0" fontId="33" fillId="2" borderId="0" xfId="0" applyFont="1" applyFill="1" applyAlignment="1">
      <alignment vertical="center"/>
    </xf>
    <xf numFmtId="3" fontId="7" fillId="4" borderId="0" xfId="0" applyNumberFormat="1" applyFont="1" applyFill="1" applyAlignment="1">
      <alignment horizontal="right"/>
    </xf>
    <xf numFmtId="0" fontId="7" fillId="4" borderId="0" xfId="0" applyFont="1" applyFill="1" applyBorder="1" applyAlignment="1">
      <alignment horizontal="left"/>
    </xf>
    <xf numFmtId="49" fontId="0" fillId="4" borderId="0" xfId="3" applyNumberFormat="1" applyFont="1" applyFill="1" applyBorder="1" applyAlignment="1"/>
    <xf numFmtId="3" fontId="7" fillId="4" borderId="0" xfId="0" applyNumberFormat="1" applyFont="1" applyFill="1" applyAlignment="1">
      <alignment horizontal="right"/>
    </xf>
    <xf numFmtId="49" fontId="7" fillId="4" borderId="0" xfId="3" applyNumberFormat="1" applyFont="1" applyFill="1" applyAlignment="1">
      <alignment vertical="top"/>
    </xf>
    <xf numFmtId="0" fontId="0" fillId="4" borderId="0" xfId="0" applyFill="1" applyAlignment="1"/>
    <xf numFmtId="0" fontId="11" fillId="4" borderId="1" xfId="0" applyFont="1" applyFill="1" applyBorder="1" applyAlignment="1">
      <alignment horizontal="center"/>
    </xf>
    <xf numFmtId="49" fontId="0" fillId="4" borderId="0" xfId="3" applyNumberFormat="1" applyFont="1" applyFill="1" applyAlignment="1">
      <alignment vertical="top"/>
    </xf>
    <xf numFmtId="49" fontId="17" fillId="4" borderId="0" xfId="3" applyNumberFormat="1" applyFont="1" applyFill="1" applyAlignment="1"/>
    <xf numFmtId="0" fontId="0" fillId="4" borderId="0" xfId="0" applyFill="1" applyAlignment="1">
      <alignment horizontal="left"/>
    </xf>
    <xf numFmtId="3" fontId="7" fillId="4" borderId="0" xfId="0" applyNumberFormat="1" applyFont="1" applyFill="1" applyAlignment="1">
      <alignment horizontal="right"/>
    </xf>
    <xf numFmtId="49" fontId="7" fillId="4" borderId="0" xfId="3" applyNumberFormat="1" applyFont="1" applyFill="1" applyAlignment="1">
      <alignment horizontal="left" vertical="top"/>
    </xf>
    <xf numFmtId="0" fontId="0" fillId="4" borderId="0" xfId="0" applyFill="1" applyBorder="1" applyAlignment="1"/>
    <xf numFmtId="3" fontId="0" fillId="4" borderId="0" xfId="0" applyNumberFormat="1" applyFill="1" applyAlignment="1">
      <alignment horizontal="right"/>
    </xf>
    <xf numFmtId="0" fontId="11" fillId="4" borderId="1" xfId="0" applyFont="1" applyFill="1" applyBorder="1" applyAlignment="1">
      <alignment horizontal="center"/>
    </xf>
    <xf numFmtId="49" fontId="7" fillId="4" borderId="0" xfId="3" applyNumberFormat="1" applyFont="1" applyFill="1" applyAlignment="1">
      <alignment vertical="top"/>
    </xf>
    <xf numFmtId="0" fontId="0" fillId="4" borderId="0" xfId="0" applyFill="1" applyAlignment="1"/>
    <xf numFmtId="0" fontId="7" fillId="4" borderId="0" xfId="0" applyFont="1" applyFill="1" applyAlignment="1"/>
    <xf numFmtId="49" fontId="0" fillId="4" borderId="0" xfId="3" applyNumberFormat="1" applyFont="1" applyFill="1" applyAlignment="1">
      <alignment vertical="top"/>
    </xf>
    <xf numFmtId="0" fontId="0" fillId="4" borderId="0" xfId="0" applyFill="1" applyAlignment="1">
      <alignment vertical="top"/>
    </xf>
    <xf numFmtId="0" fontId="11" fillId="4" borderId="1" xfId="0" applyFont="1" applyFill="1" applyBorder="1" applyAlignment="1">
      <alignment horizontal="center"/>
    </xf>
    <xf numFmtId="0" fontId="18" fillId="5" borderId="0" xfId="0" applyFont="1" applyFill="1" applyAlignment="1">
      <alignment horizontal="left"/>
    </xf>
    <xf numFmtId="0" fontId="0" fillId="4" borderId="0" xfId="0" applyFill="1" applyAlignment="1">
      <alignment horizontal="left"/>
    </xf>
    <xf numFmtId="0" fontId="0" fillId="4" borderId="0" xfId="0" applyFont="1" applyFill="1" applyAlignment="1">
      <alignment horizontal="left"/>
    </xf>
    <xf numFmtId="3" fontId="7" fillId="4" borderId="0" xfId="0" applyNumberFormat="1" applyFont="1" applyFill="1" applyAlignment="1">
      <alignment horizontal="right"/>
    </xf>
    <xf numFmtId="49" fontId="7" fillId="4" borderId="0" xfId="3" applyNumberFormat="1" applyFont="1" applyFill="1" applyAlignment="1">
      <alignment horizontal="left" vertical="top"/>
    </xf>
    <xf numFmtId="164" fontId="11" fillId="4" borderId="0" xfId="0" applyNumberFormat="1" applyFont="1" applyFill="1" applyAlignment="1">
      <alignment horizontal="right"/>
    </xf>
    <xf numFmtId="0" fontId="7" fillId="4" borderId="0" xfId="0" applyFont="1" applyFill="1" applyAlignment="1">
      <alignment horizontal="left"/>
    </xf>
    <xf numFmtId="0" fontId="0" fillId="4" borderId="0" xfId="0" applyFill="1" applyAlignment="1"/>
    <xf numFmtId="0" fontId="17" fillId="4" borderId="0" xfId="0" applyFont="1" applyFill="1" applyAlignment="1">
      <alignment horizontal="left" vertical="top"/>
    </xf>
    <xf numFmtId="0" fontId="11" fillId="4" borderId="0" xfId="0" applyFont="1" applyFill="1" applyBorder="1" applyAlignment="1">
      <alignment horizontal="left"/>
    </xf>
    <xf numFmtId="0" fontId="11" fillId="4" borderId="1" xfId="0" applyFont="1" applyFill="1" applyBorder="1" applyAlignment="1">
      <alignment horizontal="center"/>
    </xf>
    <xf numFmtId="49" fontId="0" fillId="4" borderId="0" xfId="3" applyNumberFormat="1" applyFont="1" applyFill="1" applyAlignment="1"/>
    <xf numFmtId="0" fontId="7" fillId="4" borderId="0" xfId="0" applyFont="1" applyFill="1" applyAlignment="1"/>
    <xf numFmtId="0" fontId="18" fillId="4" borderId="0" xfId="0" applyFont="1" applyFill="1" applyBorder="1" applyAlignment="1">
      <alignment horizontal="left"/>
    </xf>
    <xf numFmtId="0" fontId="11" fillId="4" borderId="4" xfId="0" applyFont="1" applyFill="1" applyBorder="1" applyAlignment="1">
      <alignment horizontal="left"/>
    </xf>
    <xf numFmtId="3" fontId="0" fillId="4" borderId="0" xfId="0" applyNumberFormat="1" applyFill="1" applyAlignment="1">
      <alignment horizontal="right"/>
    </xf>
    <xf numFmtId="0" fontId="11" fillId="4" borderId="2" xfId="0" applyFont="1" applyFill="1" applyBorder="1" applyAlignment="1">
      <alignment horizontal="center"/>
    </xf>
    <xf numFmtId="0" fontId="11" fillId="4" borderId="0" xfId="0" applyFont="1" applyFill="1" applyAlignment="1">
      <alignment horizontal="left"/>
    </xf>
    <xf numFmtId="0" fontId="7" fillId="4" borderId="0" xfId="0" applyFont="1" applyFill="1" applyAlignment="1">
      <alignment horizontal="left"/>
    </xf>
    <xf numFmtId="49" fontId="0" fillId="4" borderId="0" xfId="3" applyNumberFormat="1" applyFont="1" applyFill="1" applyAlignment="1">
      <alignment horizontal="left" vertical="top"/>
    </xf>
    <xf numFmtId="49" fontId="7" fillId="4" borderId="0" xfId="3" applyNumberFormat="1" applyFont="1" applyFill="1" applyAlignment="1">
      <alignment vertical="top"/>
    </xf>
    <xf numFmtId="0" fontId="0" fillId="4" borderId="0" xfId="0" applyFill="1" applyAlignment="1"/>
    <xf numFmtId="49" fontId="7" fillId="4" borderId="0" xfId="3" applyNumberFormat="1" applyFont="1" applyFill="1" applyAlignment="1"/>
    <xf numFmtId="0" fontId="7" fillId="4" borderId="0" xfId="0" applyFont="1" applyFill="1" applyAlignment="1"/>
    <xf numFmtId="49" fontId="0" fillId="4" borderId="0" xfId="3" applyNumberFormat="1" applyFont="1" applyFill="1" applyAlignment="1">
      <alignment vertical="top"/>
    </xf>
    <xf numFmtId="3" fontId="7" fillId="4" borderId="0" xfId="0" applyNumberFormat="1" applyFont="1" applyFill="1" applyAlignment="1">
      <alignment horizontal="right"/>
    </xf>
    <xf numFmtId="49" fontId="7" fillId="4" borderId="0" xfId="3" applyNumberFormat="1" applyFont="1" applyFill="1" applyAlignment="1">
      <alignment horizontal="left" vertical="top"/>
    </xf>
    <xf numFmtId="3" fontId="0" fillId="4" borderId="0" xfId="0" applyNumberFormat="1" applyFill="1" applyAlignment="1">
      <alignment horizontal="right"/>
    </xf>
    <xf numFmtId="0" fontId="11" fillId="4" borderId="0" xfId="0" applyFont="1" applyFill="1" applyBorder="1" applyAlignment="1"/>
    <xf numFmtId="0" fontId="23" fillId="4" borderId="0" xfId="0" applyFont="1" applyFill="1" applyBorder="1" applyAlignment="1">
      <alignment horizontal="left"/>
    </xf>
    <xf numFmtId="3" fontId="0" fillId="6" borderId="0" xfId="0" applyNumberFormat="1" applyFill="1"/>
    <xf numFmtId="0" fontId="18" fillId="5" borderId="0" xfId="0" applyFont="1" applyFill="1" applyAlignment="1">
      <alignment horizontal="left"/>
    </xf>
    <xf numFmtId="0" fontId="0" fillId="4" borderId="0" xfId="0" applyFill="1" applyAlignment="1"/>
    <xf numFmtId="167" fontId="0" fillId="0" borderId="0" xfId="1" applyNumberFormat="1" applyFont="1"/>
    <xf numFmtId="170" fontId="0" fillId="0" borderId="0" xfId="0" applyNumberFormat="1"/>
    <xf numFmtId="9" fontId="20" fillId="0" borderId="0" xfId="61" applyFont="1" applyFill="1" applyBorder="1" applyAlignment="1"/>
    <xf numFmtId="0" fontId="7" fillId="0" borderId="0" xfId="0" applyFont="1" applyFill="1"/>
    <xf numFmtId="49" fontId="7" fillId="0" borderId="0" xfId="0" applyNumberFormat="1" applyFont="1"/>
    <xf numFmtId="49" fontId="0" fillId="0" borderId="0" xfId="0" applyNumberFormat="1"/>
    <xf numFmtId="3" fontId="20" fillId="4" borderId="0" xfId="0" applyNumberFormat="1" applyFont="1" applyFill="1" applyAlignment="1">
      <alignment horizontal="right"/>
    </xf>
    <xf numFmtId="3" fontId="7" fillId="4" borderId="0" xfId="0" applyNumberFormat="1" applyFont="1" applyFill="1" applyAlignment="1">
      <alignment horizontal="right"/>
    </xf>
    <xf numFmtId="0" fontId="11" fillId="4" borderId="0" xfId="0" applyFont="1" applyFill="1" applyBorder="1" applyAlignment="1">
      <alignment horizontal="center"/>
    </xf>
    <xf numFmtId="0" fontId="0" fillId="4" borderId="0" xfId="0" applyFill="1" applyAlignment="1">
      <alignment horizontal="left"/>
    </xf>
    <xf numFmtId="3" fontId="0" fillId="4" borderId="0" xfId="0" applyNumberFormat="1" applyFill="1" applyAlignment="1">
      <alignment horizontal="right"/>
    </xf>
    <xf numFmtId="49" fontId="7" fillId="4" borderId="0" xfId="3" applyNumberFormat="1" applyFont="1" applyFill="1" applyAlignment="1">
      <alignment horizontal="left" vertical="top"/>
    </xf>
    <xf numFmtId="0" fontId="7" fillId="4" borderId="0" xfId="0" applyFont="1" applyFill="1" applyAlignment="1">
      <alignment horizontal="left"/>
    </xf>
    <xf numFmtId="3" fontId="7" fillId="4" borderId="0" xfId="0" applyNumberFormat="1" applyFont="1" applyFill="1" applyAlignment="1">
      <alignment horizontal="right"/>
    </xf>
    <xf numFmtId="0" fontId="11" fillId="4" borderId="0" xfId="0" applyFont="1" applyFill="1" applyBorder="1" applyAlignment="1">
      <alignment horizontal="center"/>
    </xf>
    <xf numFmtId="0" fontId="0" fillId="4" borderId="0" xfId="0" applyFill="1" applyAlignment="1">
      <alignment horizontal="left"/>
    </xf>
    <xf numFmtId="3" fontId="0" fillId="4" borderId="0" xfId="0" applyNumberFormat="1" applyFill="1" applyAlignment="1">
      <alignment horizontal="right"/>
    </xf>
    <xf numFmtId="49" fontId="7" fillId="4" borderId="0" xfId="3" applyNumberFormat="1" applyFont="1" applyFill="1" applyAlignment="1">
      <alignment horizontal="left" vertical="top"/>
    </xf>
    <xf numFmtId="0" fontId="7" fillId="4" borderId="0" xfId="0" applyFont="1" applyFill="1" applyAlignment="1">
      <alignment horizontal="left"/>
    </xf>
    <xf numFmtId="0" fontId="11" fillId="4" borderId="0" xfId="0" applyFont="1" applyFill="1" applyBorder="1" applyAlignment="1">
      <alignment horizontal="center"/>
    </xf>
    <xf numFmtId="0" fontId="7" fillId="4" borderId="0" xfId="0" applyFont="1" applyFill="1" applyAlignment="1">
      <alignment horizontal="left"/>
    </xf>
    <xf numFmtId="0" fontId="11" fillId="4" borderId="4" xfId="0" applyFont="1" applyFill="1" applyBorder="1" applyAlignment="1">
      <alignment horizontal="left"/>
    </xf>
    <xf numFmtId="0" fontId="11" fillId="4" borderId="0" xfId="0" applyFont="1" applyFill="1" applyBorder="1" applyAlignment="1">
      <alignment horizontal="left"/>
    </xf>
    <xf numFmtId="0" fontId="18" fillId="5" borderId="0" xfId="0" applyFont="1" applyFill="1" applyAlignment="1">
      <alignment horizontal="left"/>
    </xf>
    <xf numFmtId="0" fontId="11" fillId="4" borderId="0" xfId="0" applyFont="1" applyFill="1" applyBorder="1" applyAlignment="1">
      <alignment horizontal="center"/>
    </xf>
    <xf numFmtId="49" fontId="0" fillId="4" borderId="0" xfId="3" applyNumberFormat="1" applyFont="1" applyFill="1" applyAlignment="1"/>
    <xf numFmtId="0" fontId="0" fillId="4" borderId="0" xfId="0" applyFill="1" applyAlignment="1"/>
    <xf numFmtId="49" fontId="7" fillId="4" borderId="0" xfId="3" applyNumberFormat="1" applyFont="1" applyFill="1" applyAlignment="1">
      <alignment horizontal="left" vertical="top"/>
    </xf>
    <xf numFmtId="0" fontId="18" fillId="5" borderId="0" xfId="0" applyFont="1" applyFill="1" applyAlignment="1">
      <alignment horizontal="left"/>
    </xf>
    <xf numFmtId="3" fontId="7" fillId="4" borderId="0" xfId="0" applyNumberFormat="1" applyFont="1" applyFill="1" applyAlignment="1">
      <alignment horizontal="right"/>
    </xf>
    <xf numFmtId="0" fontId="11" fillId="4" borderId="0" xfId="0" applyFont="1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11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0" fontId="0" fillId="4" borderId="0" xfId="0" applyFill="1" applyAlignment="1"/>
    <xf numFmtId="3" fontId="0" fillId="4" borderId="0" xfId="0" applyNumberFormat="1" applyFill="1" applyAlignment="1">
      <alignment horizontal="right"/>
    </xf>
    <xf numFmtId="0" fontId="11" fillId="4" borderId="2" xfId="0" applyFont="1" applyFill="1" applyBorder="1" applyAlignment="1">
      <alignment horizontal="center"/>
    </xf>
    <xf numFmtId="49" fontId="7" fillId="4" borderId="0" xfId="3" applyNumberFormat="1" applyFont="1" applyFill="1" applyAlignment="1">
      <alignment horizontal="left" vertical="top"/>
    </xf>
    <xf numFmtId="0" fontId="7" fillId="4" borderId="0" xfId="0" applyFont="1" applyFill="1" applyAlignment="1">
      <alignment horizontal="left"/>
    </xf>
    <xf numFmtId="0" fontId="18" fillId="5" borderId="0" xfId="0" applyFont="1" applyFill="1" applyAlignment="1">
      <alignment horizontal="left"/>
    </xf>
    <xf numFmtId="0" fontId="0" fillId="4" borderId="0" xfId="0" quotePrefix="1" applyFill="1"/>
    <xf numFmtId="0" fontId="0" fillId="4" borderId="0" xfId="0" applyFill="1" applyBorder="1" applyAlignment="1">
      <alignment horizontal="center"/>
    </xf>
    <xf numFmtId="0" fontId="0" fillId="4" borderId="0" xfId="0" applyFill="1" applyAlignment="1">
      <alignment horizontal="left"/>
    </xf>
    <xf numFmtId="0" fontId="0" fillId="4" borderId="0" xfId="0" applyFill="1" applyAlignment="1">
      <alignment horizontal="left"/>
    </xf>
    <xf numFmtId="167" fontId="0" fillId="0" borderId="12" xfId="1" applyNumberFormat="1" applyFont="1" applyBorder="1"/>
    <xf numFmtId="167" fontId="0" fillId="0" borderId="12" xfId="1" applyNumberFormat="1" applyFont="1" applyBorder="1" applyAlignment="1">
      <alignment horizontal="center"/>
    </xf>
    <xf numFmtId="0" fontId="0" fillId="6" borderId="0" xfId="0" applyFill="1"/>
    <xf numFmtId="167" fontId="0" fillId="6" borderId="12" xfId="1" applyNumberFormat="1" applyFont="1" applyFill="1" applyBorder="1"/>
    <xf numFmtId="0" fontId="0" fillId="3" borderId="0" xfId="0" applyFont="1" applyFill="1"/>
    <xf numFmtId="3" fontId="20" fillId="4" borderId="0" xfId="0" applyNumberFormat="1" applyFont="1" applyFill="1" applyBorder="1" applyAlignment="1"/>
    <xf numFmtId="0" fontId="0" fillId="4" borderId="0" xfId="0" applyFill="1" applyAlignment="1">
      <alignment horizontal="left"/>
    </xf>
    <xf numFmtId="0" fontId="0" fillId="4" borderId="0" xfId="0" applyFill="1" applyAlignment="1">
      <alignment horizontal="left"/>
    </xf>
    <xf numFmtId="0" fontId="0" fillId="4" borderId="0" xfId="0" applyFill="1" applyAlignment="1">
      <alignment horizontal="left"/>
    </xf>
    <xf numFmtId="0" fontId="11" fillId="4" borderId="2" xfId="0" applyFont="1" applyFill="1" applyBorder="1" applyAlignment="1">
      <alignment horizontal="center"/>
    </xf>
    <xf numFmtId="0" fontId="7" fillId="3" borderId="0" xfId="0" applyFont="1" applyFill="1" applyAlignment="1">
      <alignment horizontal="right"/>
    </xf>
    <xf numFmtId="0" fontId="11" fillId="3" borderId="1" xfId="0" applyFont="1" applyFill="1" applyBorder="1" applyAlignment="1">
      <alignment horizontal="left"/>
    </xf>
    <xf numFmtId="0" fontId="8" fillId="2" borderId="0" xfId="0" applyFont="1" applyFill="1" applyAlignment="1">
      <alignment horizontal="right" vertical="center"/>
    </xf>
    <xf numFmtId="0" fontId="18" fillId="5" borderId="0" xfId="0" applyFont="1" applyFill="1" applyAlignment="1">
      <alignment horizontal="left"/>
    </xf>
    <xf numFmtId="164" fontId="15" fillId="4" borderId="0" xfId="0" applyNumberFormat="1" applyFont="1" applyFill="1" applyAlignment="1">
      <alignment horizontal="center"/>
    </xf>
    <xf numFmtId="164" fontId="11" fillId="4" borderId="0" xfId="0" applyNumberFormat="1" applyFont="1" applyFill="1" applyAlignment="1">
      <alignment horizontal="right"/>
    </xf>
    <xf numFmtId="3" fontId="7" fillId="4" borderId="0" xfId="0" applyNumberFormat="1" applyFont="1" applyFill="1" applyAlignment="1">
      <alignment horizontal="right"/>
    </xf>
    <xf numFmtId="3" fontId="7" fillId="4" borderId="0" xfId="0" applyNumberFormat="1" applyFont="1" applyFill="1" applyAlignment="1">
      <alignment horizontal="center"/>
    </xf>
    <xf numFmtId="167" fontId="11" fillId="4" borderId="10" xfId="1" applyNumberFormat="1" applyFont="1" applyFill="1" applyBorder="1" applyAlignment="1">
      <alignment horizontal="right"/>
    </xf>
    <xf numFmtId="169" fontId="11" fillId="4" borderId="2" xfId="2" applyNumberFormat="1" applyFont="1" applyFill="1" applyBorder="1" applyAlignment="1">
      <alignment horizontal="center"/>
    </xf>
    <xf numFmtId="3" fontId="7" fillId="4" borderId="8" xfId="0" applyNumberFormat="1" applyFont="1" applyFill="1" applyBorder="1" applyAlignment="1">
      <alignment horizontal="center"/>
    </xf>
    <xf numFmtId="167" fontId="11" fillId="4" borderId="2" xfId="1" applyNumberFormat="1" applyFont="1" applyFill="1" applyBorder="1" applyAlignment="1">
      <alignment horizontal="center"/>
    </xf>
    <xf numFmtId="0" fontId="14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right" vertical="center"/>
    </xf>
    <xf numFmtId="3" fontId="7" fillId="4" borderId="0" xfId="0" applyNumberFormat="1" applyFont="1" applyFill="1" applyBorder="1" applyAlignment="1">
      <alignment horizontal="right"/>
    </xf>
    <xf numFmtId="167" fontId="11" fillId="4" borderId="1" xfId="1" applyNumberFormat="1" applyFont="1" applyFill="1" applyBorder="1" applyAlignment="1">
      <alignment horizontal="right"/>
    </xf>
    <xf numFmtId="169" fontId="11" fillId="4" borderId="1" xfId="2" applyNumberFormat="1" applyFont="1" applyFill="1" applyBorder="1" applyAlignment="1">
      <alignment horizontal="right"/>
    </xf>
    <xf numFmtId="169" fontId="11" fillId="4" borderId="5" xfId="2" applyNumberFormat="1" applyFont="1" applyFill="1" applyBorder="1" applyAlignment="1">
      <alignment horizontal="right"/>
    </xf>
    <xf numFmtId="3" fontId="7" fillId="0" borderId="0" xfId="0" applyNumberFormat="1" applyFont="1" applyFill="1" applyAlignment="1">
      <alignment horizontal="right"/>
    </xf>
    <xf numFmtId="0" fontId="0" fillId="4" borderId="0" xfId="0" applyFill="1" applyAlignment="1">
      <alignment horizontal="left"/>
    </xf>
    <xf numFmtId="167" fontId="11" fillId="4" borderId="2" xfId="1" applyNumberFormat="1" applyFont="1" applyFill="1" applyBorder="1" applyAlignment="1">
      <alignment horizontal="right"/>
    </xf>
    <xf numFmtId="49" fontId="0" fillId="4" borderId="0" xfId="3" applyNumberFormat="1" applyFont="1" applyFill="1" applyAlignment="1"/>
    <xf numFmtId="0" fontId="0" fillId="4" borderId="0" xfId="0" applyFill="1" applyAlignment="1"/>
    <xf numFmtId="3" fontId="0" fillId="4" borderId="0" xfId="0" applyNumberFormat="1" applyFill="1" applyAlignment="1">
      <alignment horizontal="right"/>
    </xf>
    <xf numFmtId="169" fontId="11" fillId="4" borderId="4" xfId="9" applyNumberFormat="1" applyFont="1" applyFill="1" applyBorder="1" applyAlignment="1">
      <alignment horizontal="right"/>
    </xf>
    <xf numFmtId="169" fontId="11" fillId="4" borderId="1" xfId="9" applyNumberFormat="1" applyFont="1" applyFill="1" applyBorder="1" applyAlignment="1">
      <alignment horizontal="right"/>
    </xf>
    <xf numFmtId="0" fontId="0" fillId="0" borderId="0" xfId="0" applyAlignment="1">
      <alignment horizontal="right" vertical="center"/>
    </xf>
    <xf numFmtId="167" fontId="7" fillId="4" borderId="0" xfId="1" applyNumberFormat="1" applyFont="1" applyFill="1" applyAlignment="1">
      <alignment horizontal="right"/>
    </xf>
    <xf numFmtId="0" fontId="17" fillId="4" borderId="0" xfId="0" applyFont="1" applyFill="1" applyAlignment="1">
      <alignment horizontal="left" vertical="top"/>
    </xf>
    <xf numFmtId="49" fontId="7" fillId="4" borderId="0" xfId="3" applyNumberFormat="1" applyFont="1" applyFill="1" applyBorder="1" applyAlignment="1">
      <alignment horizontal="left" vertical="top"/>
    </xf>
    <xf numFmtId="0" fontId="18" fillId="5" borderId="0" xfId="0" applyFont="1" applyFill="1" applyBorder="1" applyAlignment="1">
      <alignment horizontal="left"/>
    </xf>
    <xf numFmtId="0" fontId="7" fillId="4" borderId="0" xfId="0" applyFont="1" applyFill="1" applyAlignment="1">
      <alignment horizontal="left"/>
    </xf>
  </cellXfs>
  <cellStyles count="96">
    <cellStyle name="Currency 2" xfId="4"/>
    <cellStyle name="Currency 2 2" xfId="5"/>
    <cellStyle name="Currency 2 2 2" xfId="64"/>
    <cellStyle name="Currency 2 2 2 2" xfId="90"/>
    <cellStyle name="Currency 2 2 2 3" xfId="77"/>
    <cellStyle name="Currency 2 2 3" xfId="83"/>
    <cellStyle name="Currency 2 2 4" xfId="70"/>
    <cellStyle name="Currency 2 3" xfId="63"/>
    <cellStyle name="Currency 2 3 2" xfId="89"/>
    <cellStyle name="Currency 2 3 3" xfId="76"/>
    <cellStyle name="Currency 2 4" xfId="82"/>
    <cellStyle name="Currency 2 5" xfId="69"/>
    <cellStyle name="Currency 3" xfId="6"/>
    <cellStyle name="Currency 3 2" xfId="7"/>
    <cellStyle name="Currency 3 2 2" xfId="66"/>
    <cellStyle name="Currency 3 2 2 2" xfId="92"/>
    <cellStyle name="Currency 3 2 2 3" xfId="79"/>
    <cellStyle name="Currency 3 2 3" xfId="85"/>
    <cellStyle name="Currency 3 2 4" xfId="72"/>
    <cellStyle name="Currency 3 3" xfId="9"/>
    <cellStyle name="Currency 3 3 2" xfId="67"/>
    <cellStyle name="Currency 3 3 2 2" xfId="93"/>
    <cellStyle name="Currency 3 3 2 3" xfId="80"/>
    <cellStyle name="Currency 3 3 3" xfId="86"/>
    <cellStyle name="Currency 3 3 4" xfId="73"/>
    <cellStyle name="Currency 3 4" xfId="65"/>
    <cellStyle name="Currency 3 4 2" xfId="91"/>
    <cellStyle name="Currency 3 4 3" xfId="78"/>
    <cellStyle name="Currency 3 5" xfId="84"/>
    <cellStyle name="Currency 3 6" xfId="71"/>
    <cellStyle name="Currency 4" xfId="10"/>
    <cellStyle name="Currency 4 2" xfId="62"/>
    <cellStyle name="Currency 4 2 2" xfId="88"/>
    <cellStyle name="Currency 4 2 3" xfId="75"/>
    <cellStyle name="Currency 4 3" xfId="87"/>
    <cellStyle name="Currency 4 4" xfId="74"/>
    <cellStyle name="Currency 5" xfId="81"/>
    <cellStyle name="Currency 6" xfId="94"/>
    <cellStyle name="Currency 6 2" xfId="95"/>
    <cellStyle name="Currency 7" xfId="68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Millares" xfId="1" builtinId="3"/>
    <cellStyle name="Moneda" xfId="2" builtinId="4"/>
    <cellStyle name="Normal" xfId="0" builtinId="0"/>
    <cellStyle name="Normal 2" xfId="3"/>
    <cellStyle name="Normal 3" xfId="8"/>
    <cellStyle name="Porcentaje" xfId="61" builtinId="5"/>
  </cellStyles>
  <dxfs count="0"/>
  <tableStyles count="0" defaultTableStyle="TableStyleMedium9" defaultPivotStyle="PivotStyleLight16"/>
  <colors>
    <mruColors>
      <color rgb="FF09CAC8"/>
      <color rgb="FF12879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65810</xdr:rowOff>
    </xdr:from>
    <xdr:to>
      <xdr:col>9</xdr:col>
      <xdr:colOff>232064</xdr:colOff>
      <xdr:row>0</xdr:row>
      <xdr:rowOff>317384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65810"/>
          <a:ext cx="2041814" cy="25157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65810</xdr:rowOff>
    </xdr:from>
    <xdr:to>
      <xdr:col>8</xdr:col>
      <xdr:colOff>270164</xdr:colOff>
      <xdr:row>0</xdr:row>
      <xdr:rowOff>317384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65810"/>
          <a:ext cx="2041814" cy="25157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65810</xdr:rowOff>
    </xdr:from>
    <xdr:ext cx="2027267" cy="251574"/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65810"/>
          <a:ext cx="2027267" cy="251574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K53"/>
  <sheetViews>
    <sheetView zoomScale="125" zoomScaleNormal="110" zoomScaleSheetLayoutView="80" zoomScalePageLayoutView="110" workbookViewId="0">
      <selection activeCell="L52" sqref="L52:M52"/>
    </sheetView>
  </sheetViews>
  <sheetFormatPr baseColWidth="10" defaultColWidth="8.85546875" defaultRowHeight="15" x14ac:dyDescent="0.25"/>
  <cols>
    <col min="1" max="2" width="2.85546875" customWidth="1"/>
    <col min="3" max="9" width="3.42578125" customWidth="1"/>
    <col min="10" max="10" width="4.7109375" customWidth="1"/>
    <col min="11" max="11" width="6.42578125" customWidth="1"/>
    <col min="12" max="12" width="8.42578125" bestFit="1" customWidth="1"/>
    <col min="13" max="13" width="2" customWidth="1"/>
    <col min="14" max="14" width="4.42578125" customWidth="1"/>
    <col min="15" max="15" width="2.85546875" style="47" customWidth="1"/>
    <col min="16" max="23" width="3.42578125" customWidth="1"/>
    <col min="24" max="24" width="4.28515625" customWidth="1"/>
    <col min="25" max="26" width="6.42578125" customWidth="1"/>
    <col min="27" max="27" width="2" customWidth="1"/>
    <col min="28" max="28" width="3.42578125" customWidth="1"/>
    <col min="29" max="29" width="2.85546875" style="48" customWidth="1"/>
    <col min="30" max="30" width="2.85546875" customWidth="1"/>
    <col min="33" max="33" width="0.140625" customWidth="1"/>
  </cols>
  <sheetData>
    <row r="1" spans="1:37" ht="29.2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241" t="s">
        <v>0</v>
      </c>
      <c r="R1" s="241"/>
      <c r="S1" s="241"/>
      <c r="T1" s="241"/>
      <c r="U1" s="241"/>
      <c r="V1" s="241"/>
      <c r="W1" s="241"/>
      <c r="X1" s="241"/>
      <c r="Y1" s="241"/>
      <c r="Z1" s="241"/>
      <c r="AA1" s="241"/>
      <c r="AB1" s="241"/>
      <c r="AC1" s="241"/>
      <c r="AD1" s="59"/>
    </row>
    <row r="2" spans="1:37" ht="6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</row>
    <row r="3" spans="1:37" x14ac:dyDescent="0.25">
      <c r="A3" s="239" t="s">
        <v>1</v>
      </c>
      <c r="B3" s="239"/>
      <c r="C3" s="239"/>
      <c r="D3" s="239"/>
      <c r="E3" s="240"/>
      <c r="F3" s="240"/>
      <c r="G3" s="240"/>
      <c r="H3" s="240"/>
      <c r="I3" s="240"/>
      <c r="J3" s="240"/>
      <c r="K3" s="239" t="s">
        <v>2</v>
      </c>
      <c r="L3" s="239"/>
      <c r="M3" s="239"/>
      <c r="N3" s="240"/>
      <c r="O3" s="240"/>
      <c r="P3" s="240"/>
      <c r="Q3" s="240"/>
      <c r="R3" s="240"/>
      <c r="S3" s="240"/>
      <c r="T3" s="239" t="s">
        <v>3</v>
      </c>
      <c r="U3" s="239"/>
      <c r="V3" s="239"/>
      <c r="W3" s="239"/>
      <c r="X3" s="240"/>
      <c r="Y3" s="240"/>
      <c r="Z3" s="240"/>
      <c r="AA3" s="240"/>
      <c r="AB3" s="240"/>
      <c r="AC3" s="3"/>
      <c r="AD3" s="2"/>
    </row>
    <row r="4" spans="1:37" ht="7.5" customHeight="1" x14ac:dyDescent="0.25">
      <c r="A4" s="2"/>
      <c r="B4" s="2"/>
      <c r="C4" s="4"/>
      <c r="D4" s="4"/>
      <c r="E4" s="5"/>
      <c r="F4" s="5"/>
      <c r="G4" s="5"/>
      <c r="H4" s="5"/>
      <c r="I4" s="5"/>
      <c r="J4" s="5"/>
      <c r="K4" s="6"/>
      <c r="L4" s="6"/>
      <c r="M4" s="6"/>
      <c r="N4" s="6"/>
      <c r="O4" s="5"/>
      <c r="P4" s="5"/>
      <c r="Q4" s="5"/>
      <c r="R4" s="5"/>
      <c r="S4" s="5"/>
      <c r="T4" s="7"/>
      <c r="U4" s="6"/>
      <c r="V4" s="6"/>
      <c r="W4" s="6"/>
      <c r="X4" s="5"/>
      <c r="Y4" s="5"/>
      <c r="Z4" s="5"/>
      <c r="AA4" s="5"/>
      <c r="AB4" s="5"/>
      <c r="AC4" s="3"/>
      <c r="AD4" s="2"/>
    </row>
    <row r="5" spans="1:37" ht="11.25" customHeight="1" x14ac:dyDescent="0.25">
      <c r="A5" s="2"/>
      <c r="B5" s="8"/>
      <c r="C5" s="9"/>
      <c r="D5" s="9"/>
      <c r="E5" s="9"/>
      <c r="F5" s="9"/>
      <c r="G5" s="9"/>
      <c r="H5" s="9"/>
      <c r="I5" s="9"/>
      <c r="J5" s="9"/>
      <c r="K5" s="9"/>
      <c r="L5" s="10" t="s">
        <v>4</v>
      </c>
      <c r="M5" s="10"/>
      <c r="N5" s="9"/>
      <c r="O5" s="11"/>
      <c r="P5" s="9"/>
      <c r="Q5" s="9"/>
      <c r="R5" s="9"/>
      <c r="S5" s="9"/>
      <c r="T5" s="9"/>
      <c r="U5" s="9"/>
      <c r="V5" s="9"/>
      <c r="W5" s="9"/>
      <c r="X5" s="9"/>
      <c r="Y5" s="9"/>
      <c r="Z5" s="10" t="s">
        <v>4</v>
      </c>
      <c r="AA5" s="12"/>
      <c r="AB5" s="9"/>
      <c r="AC5" s="13"/>
      <c r="AD5" s="2"/>
    </row>
    <row r="6" spans="1:37" ht="12" customHeight="1" x14ac:dyDescent="0.25">
      <c r="A6" s="2"/>
      <c r="B6" s="14"/>
      <c r="C6" s="9"/>
      <c r="D6" s="9"/>
      <c r="E6" s="9"/>
      <c r="F6" s="9"/>
      <c r="G6" s="9"/>
      <c r="H6" s="9"/>
      <c r="I6" s="9"/>
      <c r="J6" s="9"/>
      <c r="K6" s="15" t="str">
        <f>IF((SUM($K$27:$K$41))&gt;0,"YOUR ORDER","")</f>
        <v/>
      </c>
      <c r="L6" s="10" t="s">
        <v>5</v>
      </c>
      <c r="M6" s="243" t="s">
        <v>6</v>
      </c>
      <c r="N6" s="243"/>
      <c r="O6" s="16"/>
      <c r="P6" s="17"/>
      <c r="Q6" s="17"/>
      <c r="R6" s="17"/>
      <c r="S6" s="17"/>
      <c r="T6" s="17"/>
      <c r="U6" s="17"/>
      <c r="V6" s="17"/>
      <c r="W6" s="17"/>
      <c r="X6" s="17"/>
      <c r="Y6" s="15" t="str">
        <f>IF((SUM($K$27:$K$41))&gt;0,"YOUR ORDER","")</f>
        <v/>
      </c>
      <c r="Z6" s="10" t="s">
        <v>5</v>
      </c>
      <c r="AA6" s="243" t="s">
        <v>6</v>
      </c>
      <c r="AB6" s="243"/>
      <c r="AC6" s="13"/>
      <c r="AD6" s="2"/>
    </row>
    <row r="7" spans="1:37" ht="3.75" customHeight="1" x14ac:dyDescent="0.25">
      <c r="A7" s="2"/>
      <c r="B7" s="8"/>
      <c r="C7" s="9"/>
      <c r="D7" s="9"/>
      <c r="E7" s="9"/>
      <c r="F7" s="9"/>
      <c r="G7" s="9"/>
      <c r="H7" s="9"/>
      <c r="I7" s="9"/>
      <c r="J7" s="9"/>
      <c r="K7" s="18"/>
      <c r="L7" s="18"/>
      <c r="M7" s="244"/>
      <c r="N7" s="244"/>
      <c r="O7" s="11"/>
      <c r="P7" s="9"/>
      <c r="Q7" s="9"/>
      <c r="R7" s="9"/>
      <c r="S7" s="9"/>
      <c r="T7" s="9"/>
      <c r="U7" s="9"/>
      <c r="V7" s="9"/>
      <c r="W7" s="9"/>
      <c r="X7" s="9"/>
      <c r="Y7" s="8"/>
      <c r="Z7" s="8"/>
      <c r="AA7" s="8"/>
      <c r="AB7" s="8"/>
      <c r="AC7" s="13"/>
      <c r="AD7" s="2"/>
    </row>
    <row r="8" spans="1:37" x14ac:dyDescent="0.25">
      <c r="A8" s="2"/>
      <c r="B8" s="8"/>
      <c r="C8" s="55" t="s">
        <v>7</v>
      </c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11"/>
      <c r="P8" s="55" t="s">
        <v>8</v>
      </c>
      <c r="Q8" s="55"/>
      <c r="R8" s="55"/>
      <c r="S8" s="55"/>
      <c r="T8" s="55"/>
      <c r="U8" s="55"/>
      <c r="V8" s="55"/>
      <c r="W8" s="55"/>
      <c r="X8" s="55"/>
      <c r="Y8" s="55"/>
      <c r="Z8" s="55"/>
      <c r="AA8" s="55"/>
      <c r="AB8" s="55"/>
      <c r="AC8" s="13"/>
      <c r="AD8" s="2"/>
    </row>
    <row r="9" spans="1:37" x14ac:dyDescent="0.25">
      <c r="A9" s="2"/>
      <c r="B9" s="8"/>
      <c r="C9" s="19"/>
      <c r="D9" s="78" t="s">
        <v>9</v>
      </c>
      <c r="E9" s="78"/>
      <c r="F9" s="78"/>
      <c r="G9" s="78"/>
      <c r="H9" s="78"/>
      <c r="I9" s="78"/>
      <c r="J9" s="78"/>
      <c r="K9" s="20"/>
      <c r="L9" s="20"/>
      <c r="M9" s="245"/>
      <c r="N9" s="245"/>
      <c r="O9" s="11" t="str">
        <f>IF(C9="x",M9," ")</f>
        <v xml:space="preserve"> </v>
      </c>
      <c r="P9" s="19"/>
      <c r="Q9" s="176" t="s">
        <v>10</v>
      </c>
      <c r="R9" s="172"/>
      <c r="S9" s="172"/>
      <c r="T9" s="172"/>
      <c r="U9" s="172"/>
      <c r="V9" s="172"/>
      <c r="W9" s="172"/>
      <c r="X9" s="172"/>
      <c r="Y9" s="21" t="str">
        <f>IF(ISTEXT(P9),AA9," ")</f>
        <v xml:space="preserve"> </v>
      </c>
      <c r="Z9" s="191">
        <v>400</v>
      </c>
      <c r="AA9" s="245">
        <v>550</v>
      </c>
      <c r="AB9" s="245"/>
      <c r="AC9" s="13"/>
      <c r="AD9" s="2"/>
      <c r="AF9" s="185"/>
    </row>
    <row r="10" spans="1:37" x14ac:dyDescent="0.25">
      <c r="A10" s="2"/>
      <c r="B10" s="8"/>
      <c r="C10" s="24"/>
      <c r="D10" s="173" t="s">
        <v>11</v>
      </c>
      <c r="E10" s="78"/>
      <c r="F10" s="78"/>
      <c r="G10" s="78"/>
      <c r="H10" s="78"/>
      <c r="I10" s="78"/>
      <c r="J10" s="78"/>
      <c r="K10" s="131"/>
      <c r="L10" s="187"/>
      <c r="M10" s="245"/>
      <c r="N10" s="245"/>
      <c r="O10" s="11" t="str">
        <f>IF(C10="x",M10," ")</f>
        <v xml:space="preserve"> </v>
      </c>
      <c r="P10" s="19"/>
      <c r="Q10" s="172" t="s">
        <v>12</v>
      </c>
      <c r="R10" s="172"/>
      <c r="S10" s="172"/>
      <c r="T10" s="172"/>
      <c r="U10" s="172"/>
      <c r="V10" s="172"/>
      <c r="W10" s="172"/>
      <c r="X10" s="172"/>
      <c r="Y10" s="21" t="str">
        <f>IF(ISTEXT(P10),AA10," ")</f>
        <v xml:space="preserve"> </v>
      </c>
      <c r="Z10" s="191">
        <v>115</v>
      </c>
      <c r="AA10" s="245">
        <v>160</v>
      </c>
      <c r="AB10" s="245"/>
      <c r="AC10" s="13"/>
      <c r="AD10" s="2"/>
      <c r="AF10" s="185"/>
      <c r="AK10" s="186"/>
    </row>
    <row r="11" spans="1:37" x14ac:dyDescent="0.25">
      <c r="A11" s="2"/>
      <c r="B11" s="8"/>
      <c r="C11" s="24"/>
      <c r="D11" s="78" t="s">
        <v>13</v>
      </c>
      <c r="E11" s="78"/>
      <c r="F11" s="78"/>
      <c r="G11" s="78"/>
      <c r="H11" s="78"/>
      <c r="I11" s="78"/>
      <c r="J11" s="78"/>
      <c r="K11" s="21" t="str">
        <f>IF(ISTEXT(C11),M11," ")</f>
        <v xml:space="preserve"> </v>
      </c>
      <c r="L11" s="191">
        <v>300</v>
      </c>
      <c r="M11" s="245">
        <v>415</v>
      </c>
      <c r="N11" s="245"/>
      <c r="O11" s="11"/>
      <c r="P11" s="8"/>
      <c r="Q11" s="8"/>
      <c r="R11" s="8"/>
      <c r="S11" s="8"/>
      <c r="T11" s="8"/>
      <c r="U11" s="8"/>
      <c r="V11" s="8"/>
      <c r="W11" s="8"/>
      <c r="X11" s="8"/>
      <c r="Y11" s="20"/>
      <c r="Z11" s="20"/>
      <c r="AA11" s="20"/>
      <c r="AB11" s="20"/>
      <c r="AC11" s="13"/>
      <c r="AD11" s="2"/>
      <c r="AF11" s="185"/>
    </row>
    <row r="12" spans="1:37" x14ac:dyDescent="0.25">
      <c r="A12" s="2"/>
      <c r="B12" s="8"/>
      <c r="C12" s="8"/>
      <c r="D12" s="9"/>
      <c r="E12" s="9"/>
      <c r="F12" s="9"/>
      <c r="G12" s="9"/>
      <c r="H12" s="9"/>
      <c r="I12" s="9"/>
      <c r="J12" s="9"/>
      <c r="K12" s="9"/>
      <c r="L12" s="188"/>
      <c r="M12" s="9"/>
      <c r="N12" s="9"/>
      <c r="O12" s="11"/>
      <c r="P12" s="55" t="s">
        <v>14</v>
      </c>
      <c r="Q12" s="55"/>
      <c r="R12" s="55"/>
      <c r="S12" s="55"/>
      <c r="T12" s="55"/>
      <c r="U12" s="242"/>
      <c r="V12" s="242"/>
      <c r="W12" s="242"/>
      <c r="X12" s="242"/>
      <c r="Y12" s="242"/>
      <c r="Z12" s="26"/>
      <c r="AA12" s="26"/>
      <c r="AB12" s="26"/>
      <c r="AC12" s="13"/>
      <c r="AD12" s="2"/>
      <c r="AF12" s="185"/>
    </row>
    <row r="13" spans="1:37" x14ac:dyDescent="0.25">
      <c r="A13" s="2"/>
      <c r="B13" s="8"/>
      <c r="C13" s="55" t="s">
        <v>15</v>
      </c>
      <c r="D13" s="55"/>
      <c r="E13" s="55"/>
      <c r="F13" s="55"/>
      <c r="G13" s="55"/>
      <c r="H13" s="55"/>
      <c r="I13" s="55" t="s">
        <v>16</v>
      </c>
      <c r="J13" s="55"/>
      <c r="K13" s="55"/>
      <c r="L13" s="55"/>
      <c r="M13" s="55"/>
      <c r="N13" s="55"/>
      <c r="O13" s="11"/>
      <c r="P13" s="81"/>
      <c r="Q13" s="76" t="s">
        <v>22</v>
      </c>
      <c r="R13" s="76"/>
      <c r="S13" s="76"/>
      <c r="T13" s="76"/>
      <c r="U13" s="76"/>
      <c r="V13" s="76"/>
      <c r="W13" s="76"/>
      <c r="X13" s="76"/>
      <c r="Y13" s="21" t="str">
        <f t="shared" ref="Y13:Y22" si="0">IF(ISTEXT(P13),AA13," ")</f>
        <v xml:space="preserve"> </v>
      </c>
      <c r="Z13" s="122">
        <v>635</v>
      </c>
      <c r="AA13" s="245">
        <v>870</v>
      </c>
      <c r="AB13" s="245"/>
      <c r="AC13" s="13"/>
      <c r="AD13" s="2"/>
      <c r="AF13" s="185"/>
      <c r="AG13" s="80"/>
    </row>
    <row r="14" spans="1:37" x14ac:dyDescent="0.25">
      <c r="A14" s="2"/>
      <c r="B14" s="8"/>
      <c r="C14" s="19"/>
      <c r="D14" s="173" t="s">
        <v>18</v>
      </c>
      <c r="E14" s="175"/>
      <c r="F14" s="175"/>
      <c r="G14" s="175"/>
      <c r="H14" s="175"/>
      <c r="I14" s="19"/>
      <c r="J14" s="173" t="s">
        <v>19</v>
      </c>
      <c r="K14" s="175"/>
      <c r="L14" s="175"/>
      <c r="M14" s="175"/>
      <c r="N14" s="175"/>
      <c r="O14" s="11"/>
      <c r="P14" s="24"/>
      <c r="Q14" s="76" t="s">
        <v>17</v>
      </c>
      <c r="R14" s="76"/>
      <c r="S14" s="76"/>
      <c r="T14" s="76"/>
      <c r="U14" s="76"/>
      <c r="V14" s="76"/>
      <c r="W14" s="76"/>
      <c r="X14" s="76"/>
      <c r="Y14" s="21" t="str">
        <f t="shared" si="0"/>
        <v xml:space="preserve"> </v>
      </c>
      <c r="Z14" s="122">
        <v>705</v>
      </c>
      <c r="AA14" s="245">
        <v>965</v>
      </c>
      <c r="AB14" s="245"/>
      <c r="AC14" s="13"/>
      <c r="AD14" s="2"/>
      <c r="AF14" s="185"/>
      <c r="AG14" s="80"/>
      <c r="AH14" s="84"/>
    </row>
    <row r="15" spans="1:37" x14ac:dyDescent="0.25">
      <c r="A15" s="2"/>
      <c r="B15" s="8"/>
      <c r="C15" s="19"/>
      <c r="D15" s="175" t="s">
        <v>21</v>
      </c>
      <c r="E15" s="175"/>
      <c r="F15" s="175"/>
      <c r="G15" s="175"/>
      <c r="H15" s="175"/>
      <c r="I15" s="19"/>
      <c r="J15" s="175" t="s">
        <v>21</v>
      </c>
      <c r="K15" s="175"/>
      <c r="L15" s="175"/>
      <c r="M15" s="175"/>
      <c r="N15" s="175"/>
      <c r="O15" s="11"/>
      <c r="P15" s="24"/>
      <c r="Q15" s="76" t="s">
        <v>24</v>
      </c>
      <c r="R15" s="76"/>
      <c r="S15" s="76"/>
      <c r="T15" s="76"/>
      <c r="U15" s="76"/>
      <c r="V15" s="76"/>
      <c r="W15" s="76"/>
      <c r="X15" s="76"/>
      <c r="Y15" s="21" t="str">
        <f t="shared" si="0"/>
        <v xml:space="preserve"> </v>
      </c>
      <c r="Z15" s="122">
        <v>410</v>
      </c>
      <c r="AA15" s="245">
        <v>560</v>
      </c>
      <c r="AB15" s="245"/>
      <c r="AC15" s="13"/>
      <c r="AD15" s="2"/>
      <c r="AF15" s="185"/>
      <c r="AG15" s="80"/>
      <c r="AH15" s="84"/>
    </row>
    <row r="16" spans="1:37" x14ac:dyDescent="0.25">
      <c r="A16" s="2"/>
      <c r="B16" s="8"/>
      <c r="C16" s="24"/>
      <c r="D16" s="170" t="s">
        <v>23</v>
      </c>
      <c r="E16" s="28"/>
      <c r="F16" s="28"/>
      <c r="G16" s="28"/>
      <c r="H16" s="28"/>
      <c r="I16" s="24"/>
      <c r="J16" s="28" t="s">
        <v>23</v>
      </c>
      <c r="K16" s="28"/>
      <c r="L16" s="28"/>
      <c r="M16" s="28"/>
      <c r="N16" s="28"/>
      <c r="O16" s="11"/>
      <c r="P16" s="24"/>
      <c r="Q16" s="76" t="s">
        <v>20</v>
      </c>
      <c r="R16" s="76"/>
      <c r="S16" s="76"/>
      <c r="T16" s="76"/>
      <c r="U16" s="76"/>
      <c r="V16" s="76"/>
      <c r="W16" s="76"/>
      <c r="X16" s="76"/>
      <c r="Y16" s="21" t="str">
        <f t="shared" si="0"/>
        <v xml:space="preserve"> </v>
      </c>
      <c r="Z16" s="122">
        <v>420</v>
      </c>
      <c r="AA16" s="245">
        <v>575</v>
      </c>
      <c r="AB16" s="245"/>
      <c r="AC16" s="13"/>
      <c r="AD16" s="2"/>
      <c r="AF16" s="185"/>
      <c r="AG16" s="80"/>
      <c r="AH16" s="84"/>
    </row>
    <row r="17" spans="1:33" x14ac:dyDescent="0.25">
      <c r="A17" s="2"/>
      <c r="B17" s="8"/>
      <c r="C17" s="24"/>
      <c r="D17" s="28" t="s">
        <v>25</v>
      </c>
      <c r="E17" s="28"/>
      <c r="F17" s="28"/>
      <c r="G17" s="28"/>
      <c r="H17" s="28"/>
      <c r="I17" s="24"/>
      <c r="J17" s="28" t="s">
        <v>25</v>
      </c>
      <c r="K17" s="28"/>
      <c r="L17" s="28"/>
      <c r="M17" s="28"/>
      <c r="N17" s="28"/>
      <c r="O17" s="11"/>
      <c r="P17" s="24"/>
      <c r="Q17" s="76" t="s">
        <v>28</v>
      </c>
      <c r="R17" s="76"/>
      <c r="S17" s="76"/>
      <c r="T17" s="76"/>
      <c r="U17" s="76"/>
      <c r="V17" s="76"/>
      <c r="W17" s="76"/>
      <c r="X17" s="76"/>
      <c r="Y17" s="21" t="str">
        <f t="shared" si="0"/>
        <v xml:space="preserve"> </v>
      </c>
      <c r="Z17" s="122">
        <v>115</v>
      </c>
      <c r="AA17" s="245">
        <v>155</v>
      </c>
      <c r="AB17" s="245"/>
      <c r="AC17" s="13"/>
      <c r="AD17" s="2"/>
      <c r="AF17" s="185"/>
      <c r="AG17" s="80"/>
    </row>
    <row r="18" spans="1:33" x14ac:dyDescent="0.25">
      <c r="A18" s="2"/>
      <c r="B18" s="8"/>
      <c r="C18" s="24"/>
      <c r="D18" s="28" t="s">
        <v>27</v>
      </c>
      <c r="E18" s="28"/>
      <c r="F18" s="28"/>
      <c r="G18" s="28"/>
      <c r="H18" s="28"/>
      <c r="I18" s="24"/>
      <c r="J18" s="28" t="s">
        <v>27</v>
      </c>
      <c r="K18" s="28"/>
      <c r="L18" s="28"/>
      <c r="M18" s="28"/>
      <c r="N18" s="28"/>
      <c r="O18" s="11"/>
      <c r="P18" s="24"/>
      <c r="Q18" s="76" t="s">
        <v>30</v>
      </c>
      <c r="R18" s="76"/>
      <c r="S18" s="76"/>
      <c r="T18" s="76"/>
      <c r="U18" s="76"/>
      <c r="V18" s="76"/>
      <c r="W18" s="76"/>
      <c r="X18" s="76"/>
      <c r="Y18" s="21" t="str">
        <f t="shared" si="0"/>
        <v xml:space="preserve"> </v>
      </c>
      <c r="Z18" s="122">
        <v>115</v>
      </c>
      <c r="AA18" s="245">
        <v>155</v>
      </c>
      <c r="AB18" s="245"/>
      <c r="AC18" s="13"/>
      <c r="AD18" s="2"/>
      <c r="AF18" s="185"/>
      <c r="AG18" s="80"/>
    </row>
    <row r="19" spans="1:33" x14ac:dyDescent="0.25">
      <c r="A19" s="2"/>
      <c r="B19" s="8"/>
      <c r="C19" s="24"/>
      <c r="D19" s="28" t="s">
        <v>29</v>
      </c>
      <c r="E19" s="28"/>
      <c r="F19" s="28"/>
      <c r="G19" s="28"/>
      <c r="H19" s="28"/>
      <c r="I19" s="24"/>
      <c r="J19" s="28" t="s">
        <v>29</v>
      </c>
      <c r="K19" s="28"/>
      <c r="L19" s="28"/>
      <c r="M19" s="28"/>
      <c r="N19" s="28"/>
      <c r="O19" s="11"/>
      <c r="P19" s="24"/>
      <c r="Q19" s="76" t="s">
        <v>26</v>
      </c>
      <c r="R19" s="76"/>
      <c r="S19" s="76"/>
      <c r="T19" s="76"/>
      <c r="U19" s="76"/>
      <c r="V19" s="76"/>
      <c r="W19" s="76"/>
      <c r="X19" s="76"/>
      <c r="Y19" s="21" t="str">
        <f t="shared" si="0"/>
        <v xml:space="preserve"> </v>
      </c>
      <c r="Z19" s="122">
        <v>315</v>
      </c>
      <c r="AA19" s="245">
        <v>430</v>
      </c>
      <c r="AB19" s="245"/>
      <c r="AC19" s="13"/>
      <c r="AD19" s="2"/>
      <c r="AF19" s="185"/>
      <c r="AG19" s="80"/>
    </row>
    <row r="20" spans="1:33" x14ac:dyDescent="0.25">
      <c r="A20" s="2"/>
      <c r="B20" s="8"/>
      <c r="C20" s="24"/>
      <c r="D20" s="28" t="s">
        <v>31</v>
      </c>
      <c r="E20" s="28"/>
      <c r="F20" s="28"/>
      <c r="G20" s="28"/>
      <c r="H20" s="28"/>
      <c r="I20" s="24"/>
      <c r="J20" s="28" t="s">
        <v>31</v>
      </c>
      <c r="K20" s="28"/>
      <c r="L20" s="28"/>
      <c r="M20" s="28"/>
      <c r="N20" s="28"/>
      <c r="O20" s="11"/>
      <c r="P20" s="24"/>
      <c r="Q20" s="76" t="s">
        <v>32</v>
      </c>
      <c r="R20" s="76"/>
      <c r="S20" s="76"/>
      <c r="T20" s="76"/>
      <c r="U20" s="76"/>
      <c r="V20" s="76"/>
      <c r="W20" s="76"/>
      <c r="X20" s="76"/>
      <c r="Y20" s="21" t="str">
        <f t="shared" si="0"/>
        <v xml:space="preserve"> </v>
      </c>
      <c r="Z20" s="122">
        <v>445</v>
      </c>
      <c r="AA20" s="245">
        <v>610</v>
      </c>
      <c r="AB20" s="245"/>
      <c r="AC20" s="13"/>
      <c r="AD20" s="2"/>
      <c r="AF20" s="185"/>
      <c r="AG20" s="80"/>
    </row>
    <row r="21" spans="1:33" x14ac:dyDescent="0.25">
      <c r="A21" s="2"/>
      <c r="B21" s="8"/>
      <c r="C21" s="19"/>
      <c r="D21" s="28" t="s">
        <v>33</v>
      </c>
      <c r="E21" s="28"/>
      <c r="F21" s="28"/>
      <c r="G21" s="28"/>
      <c r="H21" s="28"/>
      <c r="I21" s="19"/>
      <c r="J21" s="28" t="s">
        <v>33</v>
      </c>
      <c r="K21" s="28"/>
      <c r="L21" s="28"/>
      <c r="M21" s="28"/>
      <c r="N21" s="28"/>
      <c r="O21" s="11"/>
      <c r="P21" s="81"/>
      <c r="Q21" s="76" t="s">
        <v>34</v>
      </c>
      <c r="R21" s="76"/>
      <c r="S21" s="76"/>
      <c r="T21" s="76"/>
      <c r="U21" s="76"/>
      <c r="V21" s="76"/>
      <c r="W21" s="76"/>
      <c r="X21" s="76"/>
      <c r="Y21" s="21" t="str">
        <f t="shared" si="0"/>
        <v xml:space="preserve"> </v>
      </c>
      <c r="Z21" s="122">
        <v>210</v>
      </c>
      <c r="AA21" s="245">
        <v>290</v>
      </c>
      <c r="AB21" s="245"/>
      <c r="AC21" s="13"/>
      <c r="AD21" s="2"/>
      <c r="AF21" s="185"/>
      <c r="AG21" s="80"/>
    </row>
    <row r="22" spans="1:33" x14ac:dyDescent="0.25">
      <c r="A22" s="2"/>
      <c r="B22" s="8"/>
      <c r="C22" s="29"/>
      <c r="D22" s="28"/>
      <c r="E22" s="28"/>
      <c r="F22" s="28"/>
      <c r="G22" s="28"/>
      <c r="H22" s="28"/>
      <c r="I22" s="29"/>
      <c r="J22" s="28"/>
      <c r="K22" s="28"/>
      <c r="L22" s="28"/>
      <c r="M22" s="28"/>
      <c r="N22" s="28"/>
      <c r="O22" s="11"/>
      <c r="P22" s="81"/>
      <c r="Q22" s="138" t="s">
        <v>150</v>
      </c>
      <c r="R22" s="76"/>
      <c r="S22" s="76"/>
      <c r="T22" s="76"/>
      <c r="U22" s="76"/>
      <c r="V22" s="76"/>
      <c r="W22" s="76"/>
      <c r="X22" s="76"/>
      <c r="Y22" s="21" t="str">
        <f t="shared" si="0"/>
        <v xml:space="preserve"> </v>
      </c>
      <c r="Z22" s="122">
        <v>2350</v>
      </c>
      <c r="AA22" s="245">
        <v>3230</v>
      </c>
      <c r="AB22" s="245"/>
      <c r="AC22" s="13"/>
      <c r="AD22" s="2"/>
      <c r="AF22" s="185"/>
      <c r="AG22" s="80"/>
    </row>
    <row r="23" spans="1:33" x14ac:dyDescent="0.25">
      <c r="A23" s="2"/>
      <c r="B23" s="8"/>
      <c r="C23" s="55" t="s">
        <v>35</v>
      </c>
      <c r="D23" s="55"/>
      <c r="E23" s="55"/>
      <c r="F23" s="55"/>
      <c r="G23" s="55"/>
      <c r="H23" s="55"/>
      <c r="I23" s="55"/>
      <c r="J23" s="55"/>
      <c r="K23" s="55"/>
      <c r="L23" s="55"/>
      <c r="M23" s="55"/>
      <c r="N23" s="26"/>
      <c r="O23" s="11"/>
      <c r="P23" s="137"/>
      <c r="Q23" s="138" t="s">
        <v>152</v>
      </c>
      <c r="R23" s="135"/>
      <c r="S23" s="135"/>
      <c r="T23" s="135"/>
      <c r="U23" s="135"/>
      <c r="V23" s="135"/>
      <c r="W23" s="135"/>
      <c r="X23" s="135"/>
      <c r="Y23" s="120" t="str">
        <f>IF(ISTEXT(P23),AA23," ")</f>
        <v xml:space="preserve"> </v>
      </c>
      <c r="Z23" s="122">
        <v>335</v>
      </c>
      <c r="AA23" s="245">
        <v>460</v>
      </c>
      <c r="AB23" s="245"/>
      <c r="AC23" s="118"/>
      <c r="AD23" s="115"/>
      <c r="AF23" s="185"/>
    </row>
    <row r="24" spans="1:33" x14ac:dyDescent="0.25">
      <c r="A24" s="2"/>
      <c r="B24" s="8"/>
      <c r="C24" s="19"/>
      <c r="D24" s="175" t="s">
        <v>36</v>
      </c>
      <c r="E24" s="175"/>
      <c r="F24" s="175"/>
      <c r="G24" s="175"/>
      <c r="H24" s="175"/>
      <c r="I24" s="19"/>
      <c r="J24" s="113" t="s">
        <v>37</v>
      </c>
      <c r="K24" s="113"/>
      <c r="L24" s="113"/>
      <c r="M24" s="113"/>
      <c r="N24" s="113"/>
      <c r="O24" s="11"/>
      <c r="P24" s="123"/>
      <c r="Q24" s="135"/>
      <c r="R24" s="136"/>
      <c r="S24" s="136"/>
      <c r="T24" s="136"/>
      <c r="U24" s="136"/>
      <c r="V24" s="136"/>
      <c r="W24" s="136"/>
      <c r="X24" s="136"/>
      <c r="Y24" s="120"/>
      <c r="Z24" s="122"/>
      <c r="AA24" s="134"/>
      <c r="AB24" s="134"/>
      <c r="AC24" s="118"/>
      <c r="AD24" s="115"/>
      <c r="AF24" s="185"/>
    </row>
    <row r="25" spans="1:33" x14ac:dyDescent="0.25">
      <c r="A25" s="2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11"/>
      <c r="P25" s="75" t="s">
        <v>38</v>
      </c>
      <c r="Q25" s="75"/>
      <c r="R25" s="75"/>
      <c r="S25" s="75"/>
      <c r="T25" s="75"/>
      <c r="U25" s="75"/>
      <c r="V25" s="75"/>
      <c r="W25" s="75"/>
      <c r="X25" s="75"/>
      <c r="Y25" s="75"/>
      <c r="Z25" s="75"/>
      <c r="AA25" s="75"/>
      <c r="AB25" s="75"/>
      <c r="AC25" s="13"/>
      <c r="AD25" s="2"/>
      <c r="AF25" s="185"/>
    </row>
    <row r="26" spans="1:33" x14ac:dyDescent="0.25">
      <c r="A26" s="2"/>
      <c r="B26" s="8"/>
      <c r="C26" s="55" t="s">
        <v>39</v>
      </c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26"/>
      <c r="O26" s="11"/>
      <c r="P26" s="81"/>
      <c r="Q26" s="172" t="s">
        <v>40</v>
      </c>
      <c r="R26" s="172"/>
      <c r="S26" s="172"/>
      <c r="T26" s="172"/>
      <c r="U26" s="172"/>
      <c r="V26" s="172"/>
      <c r="W26" s="172"/>
      <c r="X26" s="172"/>
      <c r="Y26" s="21" t="str">
        <f>IF(ISTEXT(P26),AA26," ")</f>
        <v xml:space="preserve"> </v>
      </c>
      <c r="Z26" s="122">
        <v>400</v>
      </c>
      <c r="AA26" s="245">
        <v>550</v>
      </c>
      <c r="AB26" s="245"/>
      <c r="AC26" s="13"/>
      <c r="AD26" s="2"/>
      <c r="AF26" s="185"/>
    </row>
    <row r="27" spans="1:33" x14ac:dyDescent="0.25">
      <c r="A27" s="2"/>
      <c r="B27" s="8"/>
      <c r="C27" s="19"/>
      <c r="D27" s="78" t="s">
        <v>195</v>
      </c>
      <c r="E27" s="31"/>
      <c r="F27" s="31"/>
      <c r="G27" s="31"/>
      <c r="H27" s="31"/>
      <c r="I27" s="31"/>
      <c r="J27" s="31"/>
      <c r="K27" s="21" t="str">
        <f>IF(ISTEXT(C27),M27," ")</f>
        <v xml:space="preserve"> </v>
      </c>
      <c r="L27" s="22">
        <v>0</v>
      </c>
      <c r="M27" s="246">
        <v>0</v>
      </c>
      <c r="N27" s="246"/>
      <c r="O27" s="11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13"/>
      <c r="AD27" s="2"/>
    </row>
    <row r="28" spans="1:33" x14ac:dyDescent="0.25">
      <c r="A28" s="2"/>
      <c r="B28" s="8"/>
      <c r="C28" s="29"/>
      <c r="D28" s="32" t="s">
        <v>119</v>
      </c>
      <c r="E28" s="32"/>
      <c r="F28" s="32"/>
      <c r="G28" s="32"/>
      <c r="H28" s="32"/>
      <c r="I28" s="32"/>
      <c r="J28" s="32"/>
      <c r="K28" s="32"/>
      <c r="L28" s="32"/>
      <c r="M28" s="246"/>
      <c r="N28" s="246"/>
      <c r="O28" s="11"/>
      <c r="P28" s="8"/>
      <c r="Q28" s="143"/>
      <c r="R28" s="143"/>
      <c r="S28" s="143"/>
      <c r="T28" s="143"/>
      <c r="U28" s="143"/>
      <c r="V28" s="143"/>
      <c r="W28" s="143"/>
      <c r="X28" s="143"/>
      <c r="Y28" s="143"/>
      <c r="Z28" s="143"/>
      <c r="AA28" s="143"/>
      <c r="AB28" s="143"/>
      <c r="AC28" s="13"/>
      <c r="AD28" s="2"/>
    </row>
    <row r="29" spans="1:33" x14ac:dyDescent="0.25">
      <c r="A29" s="115"/>
      <c r="B29" s="116"/>
      <c r="C29" s="162"/>
      <c r="D29" s="78" t="s">
        <v>194</v>
      </c>
      <c r="E29" s="164"/>
      <c r="F29" s="164"/>
      <c r="G29" s="164"/>
      <c r="H29" s="164"/>
      <c r="I29" s="164"/>
      <c r="J29" s="164"/>
      <c r="K29" s="120" t="str">
        <f>IF(ISTEXT(C29),M29," ")</f>
        <v xml:space="preserve"> </v>
      </c>
      <c r="L29" s="122">
        <v>0</v>
      </c>
      <c r="M29" s="246">
        <v>0</v>
      </c>
      <c r="N29" s="246"/>
      <c r="O29" s="11"/>
      <c r="P29" s="14"/>
      <c r="Q29" s="143"/>
      <c r="R29" s="143"/>
      <c r="S29" s="143"/>
      <c r="T29" s="143"/>
      <c r="U29" s="143"/>
      <c r="V29" s="143"/>
      <c r="W29" s="143"/>
      <c r="X29" s="143"/>
      <c r="Y29" s="143"/>
      <c r="Z29" s="143"/>
      <c r="AA29" s="143"/>
      <c r="AB29" s="143"/>
      <c r="AC29" s="13"/>
      <c r="AD29" s="2"/>
    </row>
    <row r="30" spans="1:33" x14ac:dyDescent="0.25">
      <c r="A30" s="115"/>
      <c r="B30" s="116"/>
      <c r="C30" s="123"/>
      <c r="D30" s="32" t="s">
        <v>118</v>
      </c>
      <c r="E30" s="32"/>
      <c r="F30" s="32"/>
      <c r="G30" s="32"/>
      <c r="H30" s="32"/>
      <c r="I30" s="32"/>
      <c r="J30" s="32"/>
      <c r="K30" s="32"/>
      <c r="L30" s="32"/>
      <c r="M30" s="246"/>
      <c r="N30" s="246"/>
      <c r="O30" s="11"/>
      <c r="P30" s="14"/>
      <c r="Q30" s="143"/>
      <c r="R30" s="143"/>
      <c r="S30" s="143"/>
      <c r="T30" s="143"/>
      <c r="U30" s="143"/>
      <c r="V30" s="143"/>
      <c r="W30" s="143"/>
      <c r="X30" s="143"/>
      <c r="Y30" s="143"/>
      <c r="Z30" s="143"/>
      <c r="AA30" s="143"/>
      <c r="AB30" s="143"/>
      <c r="AC30" s="13"/>
      <c r="AD30" s="2"/>
    </row>
    <row r="31" spans="1:33" ht="15.75" thickBot="1" x14ac:dyDescent="0.3">
      <c r="A31" s="115"/>
      <c r="B31" s="116"/>
      <c r="C31" s="162"/>
      <c r="D31" s="78" t="s">
        <v>193</v>
      </c>
      <c r="E31" s="164"/>
      <c r="F31" s="164"/>
      <c r="G31" s="164"/>
      <c r="H31" s="164"/>
      <c r="I31" s="164"/>
      <c r="J31" s="164"/>
      <c r="K31" s="120" t="str">
        <f>IF(ISTEXT(C31),M31," ")</f>
        <v xml:space="preserve"> </v>
      </c>
      <c r="L31" s="122">
        <v>0</v>
      </c>
      <c r="M31" s="246">
        <v>0</v>
      </c>
      <c r="N31" s="246"/>
      <c r="O31" s="11"/>
      <c r="P31" s="14"/>
      <c r="Q31" s="14"/>
      <c r="R31" s="35"/>
      <c r="S31" s="36"/>
      <c r="T31" s="36"/>
      <c r="U31" s="36"/>
      <c r="V31" s="36"/>
      <c r="W31" s="36"/>
      <c r="X31" s="247"/>
      <c r="Y31" s="247"/>
      <c r="Z31" s="247"/>
      <c r="AA31" s="35"/>
      <c r="AB31" s="14"/>
      <c r="AC31" s="13"/>
      <c r="AD31" s="2"/>
    </row>
    <row r="32" spans="1:33" x14ac:dyDescent="0.25">
      <c r="A32" s="115"/>
      <c r="B32" s="116"/>
      <c r="C32" s="123"/>
      <c r="D32" s="32" t="s">
        <v>205</v>
      </c>
      <c r="E32" s="32"/>
      <c r="F32" s="32"/>
      <c r="G32" s="32"/>
      <c r="H32" s="32"/>
      <c r="I32" s="32"/>
      <c r="J32" s="32"/>
      <c r="K32" s="32"/>
      <c r="L32" s="32"/>
      <c r="M32" s="246"/>
      <c r="N32" s="246"/>
      <c r="O32" s="11"/>
      <c r="P32" s="8"/>
      <c r="Q32" s="8"/>
      <c r="R32" s="37"/>
      <c r="S32" s="38" t="s">
        <v>41</v>
      </c>
      <c r="T32" s="38"/>
      <c r="U32" s="38"/>
      <c r="V32" s="38"/>
      <c r="W32" s="38"/>
      <c r="X32" s="248" t="str">
        <f>IF(AG37&gt;1,(MROUND((0.616*X33)/0.85,5)),"")</f>
        <v/>
      </c>
      <c r="Y32" s="248">
        <f>MROUND((0.616*Z32)/0.85,5)</f>
        <v>0</v>
      </c>
      <c r="Z32" s="248">
        <f>MROUND((0.616*AA32)/0.85,5)</f>
        <v>0</v>
      </c>
      <c r="AA32" s="39"/>
      <c r="AB32" s="8"/>
      <c r="AC32" s="13"/>
      <c r="AD32" s="2"/>
    </row>
    <row r="33" spans="1:33" x14ac:dyDescent="0.25">
      <c r="A33" s="2"/>
      <c r="B33" s="8"/>
      <c r="C33" s="19"/>
      <c r="D33" s="78" t="s">
        <v>206</v>
      </c>
      <c r="E33" s="31"/>
      <c r="F33" s="31"/>
      <c r="G33" s="31"/>
      <c r="H33" s="31"/>
      <c r="I33" s="31"/>
      <c r="J33" s="31"/>
      <c r="K33" s="21" t="str">
        <f>IF(ISTEXT(C33),M33," ")</f>
        <v xml:space="preserve"> </v>
      </c>
      <c r="L33" s="22">
        <v>0</v>
      </c>
      <c r="M33" s="246">
        <v>0</v>
      </c>
      <c r="N33" s="246"/>
      <c r="O33" s="11"/>
      <c r="P33" s="246"/>
      <c r="Q33" s="249"/>
      <c r="R33" s="40"/>
      <c r="S33" s="77" t="s">
        <v>42</v>
      </c>
      <c r="T33" s="77"/>
      <c r="U33" s="77"/>
      <c r="V33" s="77"/>
      <c r="W33" s="77"/>
      <c r="X33" s="248" t="str">
        <f>IF((SUM(K9:K41)+(SUM(Y9:Y31)))&gt;1,(SUM(K9:K41)+(SUM(Y9:Y31))),"")</f>
        <v/>
      </c>
      <c r="Y33" s="248"/>
      <c r="Z33" s="248"/>
      <c r="AA33" s="41"/>
      <c r="AB33" s="8"/>
      <c r="AC33" s="13"/>
      <c r="AD33" s="2"/>
    </row>
    <row r="34" spans="1:33" x14ac:dyDescent="0.25">
      <c r="A34" s="2"/>
      <c r="B34" s="8"/>
      <c r="C34" s="29"/>
      <c r="D34" s="32" t="s">
        <v>207</v>
      </c>
      <c r="E34" s="32"/>
      <c r="F34" s="32"/>
      <c r="G34" s="32"/>
      <c r="H34" s="32"/>
      <c r="I34" s="32"/>
      <c r="J34" s="32"/>
      <c r="K34" s="32"/>
      <c r="L34" s="32"/>
      <c r="M34" s="246"/>
      <c r="N34" s="246"/>
      <c r="O34" s="11"/>
      <c r="P34" s="8"/>
      <c r="Q34" s="8"/>
      <c r="R34" s="42"/>
      <c r="S34" s="77" t="s">
        <v>43</v>
      </c>
      <c r="T34" s="77"/>
      <c r="U34" s="77"/>
      <c r="V34" s="77"/>
      <c r="W34" s="77"/>
      <c r="X34" s="250"/>
      <c r="Y34" s="250"/>
      <c r="Z34" s="250"/>
      <c r="AA34" s="43"/>
      <c r="AB34" s="8"/>
      <c r="AC34" s="13"/>
      <c r="AD34" s="2"/>
    </row>
    <row r="35" spans="1:33" x14ac:dyDescent="0.25">
      <c r="A35" s="2"/>
      <c r="B35" s="8"/>
      <c r="C35" s="151"/>
      <c r="D35" s="78" t="s">
        <v>198</v>
      </c>
      <c r="E35" s="31"/>
      <c r="F35" s="31"/>
      <c r="G35" s="31"/>
      <c r="H35" s="31"/>
      <c r="I35" s="31"/>
      <c r="J35" s="31"/>
      <c r="K35" s="21" t="str">
        <f>IF(ISTEXT(C35),M35," ")</f>
        <v xml:space="preserve"> </v>
      </c>
      <c r="L35" s="22">
        <v>0</v>
      </c>
      <c r="M35" s="246">
        <v>0</v>
      </c>
      <c r="N35" s="246"/>
      <c r="O35" s="34"/>
      <c r="P35" s="8"/>
      <c r="Q35" s="8"/>
      <c r="R35" s="42"/>
      <c r="S35" s="77" t="s">
        <v>44</v>
      </c>
      <c r="T35" s="77"/>
      <c r="U35" s="77"/>
      <c r="V35" s="77"/>
      <c r="W35" s="77"/>
      <c r="X35" s="250"/>
      <c r="Y35" s="250"/>
      <c r="Z35" s="250"/>
      <c r="AA35" s="43"/>
      <c r="AB35" s="8"/>
      <c r="AC35" s="13"/>
      <c r="AD35" s="2"/>
    </row>
    <row r="36" spans="1:33" x14ac:dyDescent="0.25">
      <c r="A36" s="2"/>
      <c r="B36" s="8"/>
      <c r="C36" s="53"/>
      <c r="D36" s="32" t="s">
        <v>149</v>
      </c>
      <c r="E36" s="32"/>
      <c r="F36" s="32"/>
      <c r="G36" s="32"/>
      <c r="H36" s="32"/>
      <c r="I36" s="32"/>
      <c r="J36" s="32"/>
      <c r="K36" s="32"/>
      <c r="L36" s="32"/>
      <c r="M36" s="246"/>
      <c r="N36" s="246"/>
      <c r="O36" s="11"/>
      <c r="P36" s="8"/>
      <c r="Q36" s="8"/>
      <c r="R36" s="42"/>
      <c r="S36" s="77" t="s">
        <v>45</v>
      </c>
      <c r="T36" s="77"/>
      <c r="U36" s="77"/>
      <c r="V36" s="77"/>
      <c r="W36" s="77"/>
      <c r="X36" s="250"/>
      <c r="Y36" s="250"/>
      <c r="Z36" s="250"/>
      <c r="AA36" s="43"/>
      <c r="AB36" s="8"/>
      <c r="AC36" s="13"/>
      <c r="AD36" s="2"/>
    </row>
    <row r="37" spans="1:33" x14ac:dyDescent="0.25">
      <c r="A37" s="2"/>
      <c r="B37" s="8"/>
      <c r="C37" s="169" t="s">
        <v>125</v>
      </c>
      <c r="D37" s="32"/>
      <c r="E37" s="32"/>
      <c r="F37" s="32"/>
      <c r="G37" s="32"/>
      <c r="H37" s="32"/>
      <c r="I37" s="32"/>
      <c r="J37" s="32"/>
      <c r="K37" s="32"/>
      <c r="L37" s="32"/>
      <c r="M37" s="246"/>
      <c r="N37" s="246"/>
      <c r="O37" s="11"/>
      <c r="P37" s="8"/>
      <c r="Q37" s="8"/>
      <c r="R37" s="42"/>
      <c r="S37" s="77" t="s">
        <v>46</v>
      </c>
      <c r="T37" s="77"/>
      <c r="U37" s="77"/>
      <c r="V37" s="77"/>
      <c r="W37" s="77"/>
      <c r="X37" s="250"/>
      <c r="Y37" s="250"/>
      <c r="Z37" s="250"/>
      <c r="AA37" s="43"/>
      <c r="AB37" s="8"/>
      <c r="AC37" s="13"/>
      <c r="AD37" s="2"/>
      <c r="AG37" s="182">
        <f>+SUM(K9:K41)+SUM(Y9:Y31)</f>
        <v>0</v>
      </c>
    </row>
    <row r="38" spans="1:33" x14ac:dyDescent="0.25">
      <c r="A38" s="2"/>
      <c r="B38" s="8"/>
      <c r="C38" s="126"/>
      <c r="D38" s="78" t="s">
        <v>197</v>
      </c>
      <c r="E38" s="125"/>
      <c r="F38" s="125"/>
      <c r="G38" s="125"/>
      <c r="H38" s="125"/>
      <c r="I38" s="125"/>
      <c r="J38" s="125"/>
      <c r="K38" s="120" t="str">
        <f>IF(ISTEXT(C38),M38," ")</f>
        <v xml:space="preserve"> </v>
      </c>
      <c r="L38" s="122">
        <v>0</v>
      </c>
      <c r="M38" s="246">
        <v>0</v>
      </c>
      <c r="N38" s="246"/>
      <c r="O38" s="11"/>
      <c r="P38" s="8"/>
      <c r="Q38" s="8"/>
      <c r="R38" s="42"/>
      <c r="S38" s="77" t="s">
        <v>47</v>
      </c>
      <c r="T38" s="77"/>
      <c r="U38" s="77"/>
      <c r="V38" s="77"/>
      <c r="W38" s="77"/>
      <c r="X38" s="250"/>
      <c r="Y38" s="250"/>
      <c r="Z38" s="250"/>
      <c r="AA38" s="43"/>
      <c r="AB38" s="8"/>
      <c r="AC38" s="13" t="s">
        <v>148</v>
      </c>
      <c r="AD38" s="2"/>
    </row>
    <row r="39" spans="1:33" x14ac:dyDescent="0.25">
      <c r="A39" s="2"/>
      <c r="B39" s="8"/>
      <c r="C39" s="33"/>
      <c r="D39" s="32" t="s">
        <v>188</v>
      </c>
      <c r="E39" s="32"/>
      <c r="F39" s="32"/>
      <c r="G39" s="32"/>
      <c r="H39" s="32"/>
      <c r="I39" s="32"/>
      <c r="J39" s="32"/>
      <c r="K39" s="32"/>
      <c r="L39" s="32"/>
      <c r="M39" s="124"/>
      <c r="N39" s="124"/>
      <c r="O39" s="11"/>
      <c r="P39" s="8"/>
      <c r="Q39" s="8"/>
      <c r="R39" s="42"/>
      <c r="S39" s="77" t="s">
        <v>48</v>
      </c>
      <c r="T39" s="77"/>
      <c r="U39" s="77"/>
      <c r="V39" s="77"/>
      <c r="W39" s="77"/>
      <c r="X39" s="250"/>
      <c r="Y39" s="250"/>
      <c r="Z39" s="250"/>
      <c r="AA39" s="43"/>
      <c r="AB39" s="8"/>
      <c r="AC39" s="13"/>
      <c r="AD39" s="2"/>
    </row>
    <row r="40" spans="1:33" x14ac:dyDescent="0.25">
      <c r="A40" s="115"/>
      <c r="B40" s="116"/>
      <c r="C40" s="126"/>
      <c r="D40" s="78" t="s">
        <v>196</v>
      </c>
      <c r="E40" s="125"/>
      <c r="F40" s="125"/>
      <c r="G40" s="125"/>
      <c r="H40" s="125"/>
      <c r="I40" s="125"/>
      <c r="J40" s="125"/>
      <c r="K40" s="120" t="str">
        <f>IF(ISTEXT(C40),M40," ")</f>
        <v xml:space="preserve"> </v>
      </c>
      <c r="L40" s="122">
        <v>0</v>
      </c>
      <c r="M40" s="246">
        <v>0</v>
      </c>
      <c r="N40" s="246"/>
      <c r="O40" s="11"/>
      <c r="P40" s="8"/>
      <c r="Q40" s="8"/>
      <c r="R40" s="42"/>
      <c r="S40" s="77" t="s">
        <v>49</v>
      </c>
      <c r="T40" s="77"/>
      <c r="U40" s="77"/>
      <c r="V40" s="77"/>
      <c r="W40" s="77"/>
      <c r="X40" s="248" t="str">
        <f>IF((SUM(X33:Z39))&gt;1,SUM(X33:Z39),"")</f>
        <v/>
      </c>
      <c r="Y40" s="248"/>
      <c r="Z40" s="248"/>
      <c r="AA40" s="43"/>
      <c r="AB40" s="8"/>
      <c r="AC40" s="13"/>
      <c r="AD40" s="2"/>
    </row>
    <row r="41" spans="1:33" ht="15.75" thickBot="1" x14ac:dyDescent="0.3">
      <c r="A41" s="115"/>
      <c r="B41" s="116"/>
      <c r="C41" s="33"/>
      <c r="D41" s="32" t="s">
        <v>149</v>
      </c>
      <c r="E41" s="32"/>
      <c r="F41" s="32"/>
      <c r="G41" s="32"/>
      <c r="H41" s="32"/>
      <c r="I41" s="32"/>
      <c r="J41" s="32"/>
      <c r="K41" s="32"/>
      <c r="L41" s="32"/>
      <c r="M41" s="124"/>
      <c r="N41" s="124"/>
      <c r="O41" s="11"/>
      <c r="P41" s="8"/>
      <c r="Q41" s="8"/>
      <c r="R41" s="44"/>
      <c r="S41" s="45"/>
      <c r="T41" s="45"/>
      <c r="U41" s="45"/>
      <c r="V41" s="45"/>
      <c r="W41" s="45"/>
      <c r="X41" s="45"/>
      <c r="Y41" s="45"/>
      <c r="Z41" s="45"/>
      <c r="AA41" s="46"/>
      <c r="AB41" s="8"/>
      <c r="AC41" s="13"/>
      <c r="AD41" s="2"/>
    </row>
    <row r="42" spans="1:33" x14ac:dyDescent="0.25">
      <c r="A42" s="2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20"/>
      <c r="N42" s="20"/>
      <c r="O42" s="11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13"/>
      <c r="AD42" s="2"/>
    </row>
    <row r="43" spans="1:33" ht="12.75" x14ac:dyDescent="0.2">
      <c r="A43" s="251" t="s">
        <v>151</v>
      </c>
      <c r="B43" s="251"/>
      <c r="C43" s="251"/>
      <c r="D43" s="251"/>
      <c r="E43" s="251"/>
      <c r="F43" s="251"/>
      <c r="G43" s="251"/>
      <c r="H43" s="251"/>
      <c r="I43" s="251"/>
      <c r="J43" s="251"/>
      <c r="K43" s="251"/>
      <c r="L43" s="251"/>
      <c r="M43" s="251"/>
      <c r="N43" s="251"/>
      <c r="O43" s="251"/>
      <c r="P43" s="251"/>
      <c r="Q43" s="251"/>
      <c r="R43" s="251"/>
      <c r="S43" s="251"/>
      <c r="T43" s="251"/>
      <c r="U43" s="251"/>
      <c r="V43" s="251"/>
      <c r="W43" s="251"/>
      <c r="X43" s="251"/>
      <c r="Y43" s="251"/>
      <c r="Z43" s="251"/>
      <c r="AA43" s="251"/>
      <c r="AB43" s="251"/>
      <c r="AC43" s="251"/>
      <c r="AD43" s="251"/>
    </row>
    <row r="44" spans="1:33" x14ac:dyDescent="0.25">
      <c r="X44" s="83"/>
      <c r="Y44" s="83"/>
      <c r="Z44" s="83"/>
    </row>
    <row r="45" spans="1:33" x14ac:dyDescent="0.25">
      <c r="X45" s="82"/>
      <c r="Y45" s="82"/>
      <c r="Z45" s="82"/>
    </row>
    <row r="51" spans="16:30" x14ac:dyDescent="0.25">
      <c r="P51" s="183" t="s">
        <v>199</v>
      </c>
      <c r="Q51" s="183"/>
      <c r="R51" s="183"/>
      <c r="S51" s="183"/>
      <c r="T51" s="183"/>
      <c r="U51" s="183"/>
      <c r="V51" s="183"/>
      <c r="W51" s="183"/>
      <c r="X51" s="183"/>
      <c r="Y51" s="183"/>
      <c r="Z51" s="183"/>
      <c r="AA51" s="183"/>
      <c r="AB51" s="183"/>
      <c r="AC51" s="118"/>
      <c r="AD51" s="115"/>
    </row>
    <row r="52" spans="16:30" x14ac:dyDescent="0.25">
      <c r="P52" s="162"/>
      <c r="Q52" s="176" t="s">
        <v>200</v>
      </c>
      <c r="R52" s="176"/>
      <c r="S52" s="176"/>
      <c r="T52" s="176"/>
      <c r="U52" s="176"/>
      <c r="V52" s="176"/>
      <c r="W52" s="176"/>
      <c r="X52" s="176"/>
      <c r="Y52" s="120" t="str">
        <f>IF(ISTEXT(P52),AA52," ")</f>
        <v xml:space="preserve"> </v>
      </c>
      <c r="Z52" s="122">
        <v>0</v>
      </c>
      <c r="AA52" s="245">
        <v>0</v>
      </c>
      <c r="AB52" s="245"/>
      <c r="AC52" s="118"/>
      <c r="AD52" s="115"/>
    </row>
    <row r="53" spans="16:30" x14ac:dyDescent="0.25">
      <c r="P53" s="162"/>
      <c r="Q53" s="176" t="s">
        <v>201</v>
      </c>
      <c r="R53" s="172"/>
      <c r="S53" s="172"/>
      <c r="T53" s="172"/>
      <c r="U53" s="172"/>
      <c r="V53" s="172"/>
      <c r="W53" s="172"/>
      <c r="X53" s="172"/>
      <c r="Y53" s="120" t="str">
        <f>IF(ISTEXT(P53),AA53," ")</f>
        <v xml:space="preserve"> </v>
      </c>
      <c r="Z53" s="122">
        <v>0</v>
      </c>
      <c r="AA53" s="245">
        <v>0</v>
      </c>
      <c r="AB53" s="245"/>
      <c r="AC53" s="118"/>
      <c r="AD53" s="115"/>
    </row>
  </sheetData>
  <sortState ref="P13:AB22">
    <sortCondition ref="P13"/>
  </sortState>
  <mergeCells count="55">
    <mergeCell ref="AA52:AB52"/>
    <mergeCell ref="AA53:AB53"/>
    <mergeCell ref="M34:N34"/>
    <mergeCell ref="M35:N35"/>
    <mergeCell ref="X34:Z34"/>
    <mergeCell ref="M40:N40"/>
    <mergeCell ref="M37:N37"/>
    <mergeCell ref="X35:Z35"/>
    <mergeCell ref="X36:Z36"/>
    <mergeCell ref="M38:N38"/>
    <mergeCell ref="X38:Z38"/>
    <mergeCell ref="X39:Z39"/>
    <mergeCell ref="X40:Z40"/>
    <mergeCell ref="X37:Z37"/>
    <mergeCell ref="M36:N36"/>
    <mergeCell ref="A43:AD43"/>
    <mergeCell ref="M28:N28"/>
    <mergeCell ref="M33:N33"/>
    <mergeCell ref="AA26:AB26"/>
    <mergeCell ref="AA21:AB21"/>
    <mergeCell ref="M27:N27"/>
    <mergeCell ref="AA22:AB22"/>
    <mergeCell ref="AA23:AB23"/>
    <mergeCell ref="M29:N29"/>
    <mergeCell ref="M30:N30"/>
    <mergeCell ref="X31:Z31"/>
    <mergeCell ref="X33:Z33"/>
    <mergeCell ref="P33:Q33"/>
    <mergeCell ref="X32:Z32"/>
    <mergeCell ref="M31:N31"/>
    <mergeCell ref="M32:N32"/>
    <mergeCell ref="AA13:AB13"/>
    <mergeCell ref="AA19:AB19"/>
    <mergeCell ref="AA20:AB20"/>
    <mergeCell ref="AA14:AB14"/>
    <mergeCell ref="AA15:AB15"/>
    <mergeCell ref="AA16:AB16"/>
    <mergeCell ref="AA17:AB17"/>
    <mergeCell ref="AA18:AB18"/>
    <mergeCell ref="U12:Y12"/>
    <mergeCell ref="X3:AB3"/>
    <mergeCell ref="M6:N6"/>
    <mergeCell ref="AA6:AB6"/>
    <mergeCell ref="M7:N7"/>
    <mergeCell ref="M9:N9"/>
    <mergeCell ref="AA9:AB9"/>
    <mergeCell ref="M10:N10"/>
    <mergeCell ref="AA10:AB10"/>
    <mergeCell ref="M11:N11"/>
    <mergeCell ref="T3:W3"/>
    <mergeCell ref="A3:D3"/>
    <mergeCell ref="E3:J3"/>
    <mergeCell ref="K3:M3"/>
    <mergeCell ref="N3:S3"/>
    <mergeCell ref="Q1:AC1"/>
  </mergeCells>
  <printOptions horizontalCentered="1" verticalCentered="1"/>
  <pageMargins left="0.25" right="0.25" top="0.15" bottom="0.15" header="0.15" footer="0.15"/>
  <pageSetup scale="97" orientation="portrait" r:id="rId1"/>
  <headerFooter>
    <oddHeader>&amp;L&amp;G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BD69"/>
  <sheetViews>
    <sheetView topLeftCell="A25" zoomScale="125" zoomScaleNormal="125" zoomScaleSheetLayoutView="80" zoomScalePageLayoutView="125" workbookViewId="0">
      <selection activeCell="L52" sqref="L52:M52"/>
    </sheetView>
  </sheetViews>
  <sheetFormatPr baseColWidth="10" defaultColWidth="8.85546875" defaultRowHeight="15" x14ac:dyDescent="0.25"/>
  <cols>
    <col min="1" max="2" width="2.85546875" customWidth="1"/>
    <col min="3" max="3" width="4.7109375" customWidth="1"/>
    <col min="4" max="7" width="3.42578125" customWidth="1"/>
    <col min="8" max="8" width="5" customWidth="1"/>
    <col min="9" max="9" width="4.7109375" customWidth="1"/>
    <col min="10" max="10" width="8.7109375" customWidth="1"/>
    <col min="11" max="11" width="7.42578125" customWidth="1"/>
    <col min="12" max="12" width="3.42578125" customWidth="1"/>
    <col min="13" max="13" width="7" customWidth="1"/>
    <col min="14" max="14" width="2.85546875" style="47" customWidth="1"/>
    <col min="15" max="15" width="4.7109375" customWidth="1"/>
    <col min="16" max="22" width="3.42578125" customWidth="1"/>
    <col min="23" max="23" width="12.42578125" customWidth="1"/>
    <col min="24" max="24" width="7.42578125" customWidth="1"/>
    <col min="25" max="26" width="3.42578125" customWidth="1"/>
    <col min="27" max="27" width="2.85546875" style="48" customWidth="1"/>
    <col min="28" max="28" width="2.85546875" customWidth="1"/>
  </cols>
  <sheetData>
    <row r="1" spans="1:32" ht="29.2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252" t="s">
        <v>189</v>
      </c>
      <c r="Q1" s="252"/>
      <c r="R1" s="252"/>
      <c r="S1" s="252"/>
      <c r="T1" s="252"/>
      <c r="U1" s="252"/>
      <c r="V1" s="252"/>
      <c r="W1" s="252"/>
      <c r="X1" s="252"/>
      <c r="Y1" s="252"/>
      <c r="Z1" s="252"/>
      <c r="AA1" s="252"/>
      <c r="AB1" s="59"/>
    </row>
    <row r="2" spans="1:32" ht="6" customHeight="1" x14ac:dyDescent="0.2">
      <c r="A2" s="115"/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  <c r="W2" s="115"/>
      <c r="X2" s="115"/>
      <c r="Y2" s="115"/>
      <c r="Z2" s="115"/>
      <c r="AA2" s="115"/>
      <c r="AB2" s="115"/>
    </row>
    <row r="3" spans="1:32" x14ac:dyDescent="0.25">
      <c r="A3" s="239" t="s">
        <v>1</v>
      </c>
      <c r="B3" s="239"/>
      <c r="C3" s="239"/>
      <c r="D3" s="239"/>
      <c r="E3" s="240"/>
      <c r="F3" s="240"/>
      <c r="G3" s="240"/>
      <c r="H3" s="240"/>
      <c r="I3" s="240"/>
      <c r="J3" s="240"/>
      <c r="K3" s="239" t="s">
        <v>2</v>
      </c>
      <c r="L3" s="239"/>
      <c r="M3" s="240"/>
      <c r="N3" s="240"/>
      <c r="O3" s="240"/>
      <c r="P3" s="240"/>
      <c r="Q3" s="240"/>
      <c r="R3" s="240"/>
      <c r="S3" s="239" t="s">
        <v>3</v>
      </c>
      <c r="T3" s="239"/>
      <c r="U3" s="239"/>
      <c r="V3" s="239"/>
      <c r="W3" s="240"/>
      <c r="X3" s="240"/>
      <c r="Y3" s="240"/>
      <c r="Z3" s="240"/>
      <c r="AA3" s="3"/>
      <c r="AB3" s="115"/>
    </row>
    <row r="4" spans="1:32" ht="7.5" customHeight="1" x14ac:dyDescent="0.25">
      <c r="A4" s="115"/>
      <c r="B4" s="115"/>
      <c r="C4" s="4"/>
      <c r="D4" s="4"/>
      <c r="E4" s="5"/>
      <c r="F4" s="5"/>
      <c r="G4" s="5"/>
      <c r="H4" s="5"/>
      <c r="I4" s="5"/>
      <c r="J4" s="5"/>
      <c r="K4" s="6"/>
      <c r="L4" s="6"/>
      <c r="M4" s="6"/>
      <c r="N4" s="5"/>
      <c r="O4" s="5"/>
      <c r="P4" s="5"/>
      <c r="Q4" s="5"/>
      <c r="R4" s="5"/>
      <c r="S4" s="7"/>
      <c r="T4" s="6"/>
      <c r="U4" s="6"/>
      <c r="V4" s="6"/>
      <c r="W4" s="5"/>
      <c r="X4" s="5"/>
      <c r="Y4" s="5"/>
      <c r="Z4" s="5"/>
      <c r="AA4" s="3"/>
      <c r="AB4" s="115"/>
    </row>
    <row r="5" spans="1:32" ht="7.5" customHeight="1" x14ac:dyDescent="0.25">
      <c r="A5" s="115"/>
      <c r="B5" s="116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117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118"/>
      <c r="AB5" s="115"/>
    </row>
    <row r="6" spans="1:32" ht="15" customHeight="1" x14ac:dyDescent="0.25">
      <c r="A6" s="115"/>
      <c r="B6" s="119"/>
      <c r="C6" s="9"/>
      <c r="D6" s="9"/>
      <c r="E6" s="9"/>
      <c r="F6" s="9"/>
      <c r="G6" s="9"/>
      <c r="H6" s="9"/>
      <c r="I6" s="9"/>
      <c r="J6" s="9"/>
      <c r="K6" s="15" t="str">
        <f>IF((SUM($K$39:$K$58))&gt;0,"YOUR ORDER","")</f>
        <v/>
      </c>
      <c r="L6" s="243" t="s">
        <v>6</v>
      </c>
      <c r="M6" s="243"/>
      <c r="N6" s="117"/>
      <c r="O6" s="9"/>
      <c r="P6" s="9"/>
      <c r="Q6" s="9"/>
      <c r="R6" s="9"/>
      <c r="S6" s="9"/>
      <c r="T6" s="9"/>
      <c r="U6" s="9"/>
      <c r="V6" s="9"/>
      <c r="W6" s="9"/>
      <c r="X6" s="15" t="str">
        <f>IF((SUM($K$39:$K$58))&gt;0,"YOUR ORDER","")</f>
        <v/>
      </c>
      <c r="Y6" s="243" t="s">
        <v>6</v>
      </c>
      <c r="Z6" s="243"/>
      <c r="AA6" s="118"/>
      <c r="AB6" s="115"/>
    </row>
    <row r="7" spans="1:32" ht="6" customHeight="1" x14ac:dyDescent="0.25">
      <c r="A7" s="115"/>
      <c r="B7" s="116"/>
      <c r="C7" s="9"/>
      <c r="D7" s="9"/>
      <c r="E7" s="9"/>
      <c r="F7" s="9"/>
      <c r="G7" s="9"/>
      <c r="H7" s="9"/>
      <c r="I7" s="9"/>
      <c r="J7" s="9"/>
      <c r="K7" s="157"/>
      <c r="L7" s="244"/>
      <c r="M7" s="244"/>
      <c r="N7" s="117"/>
      <c r="O7" s="9"/>
      <c r="P7" s="9"/>
      <c r="Q7" s="9"/>
      <c r="R7" s="9"/>
      <c r="S7" s="9"/>
      <c r="T7" s="9"/>
      <c r="U7" s="9"/>
      <c r="V7" s="9"/>
      <c r="W7" s="9"/>
      <c r="X7" s="116"/>
      <c r="Y7" s="116"/>
      <c r="Z7" s="116"/>
      <c r="AA7" s="118"/>
      <c r="AB7" s="115"/>
    </row>
    <row r="8" spans="1:32" ht="15" customHeight="1" x14ac:dyDescent="0.25">
      <c r="A8" s="115"/>
      <c r="B8" s="116"/>
      <c r="C8" s="242" t="s">
        <v>7</v>
      </c>
      <c r="D8" s="242"/>
      <c r="E8" s="242"/>
      <c r="F8" s="242"/>
      <c r="G8" s="242"/>
      <c r="H8" s="242"/>
      <c r="I8" s="242"/>
      <c r="J8" s="242"/>
      <c r="K8" s="242"/>
      <c r="L8" s="242"/>
      <c r="M8" s="242"/>
      <c r="N8" s="117"/>
      <c r="O8" s="242" t="s">
        <v>8</v>
      </c>
      <c r="P8" s="242"/>
      <c r="Q8" s="242"/>
      <c r="R8" s="242"/>
      <c r="S8" s="242"/>
      <c r="T8" s="242"/>
      <c r="U8" s="242"/>
      <c r="V8" s="242"/>
      <c r="W8" s="242"/>
      <c r="X8" s="242"/>
      <c r="Y8" s="152"/>
      <c r="Z8" s="152"/>
      <c r="AA8" s="118"/>
      <c r="AB8" s="115"/>
    </row>
    <row r="9" spans="1:32" ht="15" customHeight="1" x14ac:dyDescent="0.25">
      <c r="A9" s="115"/>
      <c r="B9" s="116"/>
      <c r="C9" s="162"/>
      <c r="D9" s="173" t="s">
        <v>9</v>
      </c>
      <c r="E9" s="78"/>
      <c r="F9" s="78"/>
      <c r="G9" s="78"/>
      <c r="H9" s="78"/>
      <c r="I9" s="78"/>
      <c r="J9" s="78"/>
      <c r="K9" s="120"/>
      <c r="L9" s="245"/>
      <c r="M9" s="245"/>
      <c r="N9" s="117"/>
      <c r="O9" s="162"/>
      <c r="P9" s="163" t="s">
        <v>64</v>
      </c>
      <c r="Q9" s="159"/>
      <c r="R9" s="159"/>
      <c r="S9" s="159"/>
      <c r="T9" s="159"/>
      <c r="U9" s="159"/>
      <c r="V9" s="159"/>
      <c r="W9" s="159"/>
      <c r="X9" s="120" t="str">
        <f t="shared" ref="X9:X16" si="0">IF(ISTEXT(O9),Y9," ")</f>
        <v xml:space="preserve"> </v>
      </c>
      <c r="Y9" s="245">
        <v>14155</v>
      </c>
      <c r="Z9" s="245"/>
      <c r="AA9" s="118"/>
      <c r="AB9" s="115"/>
      <c r="AE9" s="50"/>
      <c r="AF9" s="23"/>
    </row>
    <row r="10" spans="1:32" ht="15" customHeight="1" x14ac:dyDescent="0.25">
      <c r="A10" s="115"/>
      <c r="B10" s="116"/>
      <c r="C10" s="162"/>
      <c r="D10" s="173" t="s">
        <v>50</v>
      </c>
      <c r="E10" s="78"/>
      <c r="F10" s="78"/>
      <c r="G10" s="78"/>
      <c r="H10" s="78"/>
      <c r="I10" s="78"/>
      <c r="J10" s="78"/>
      <c r="K10" s="120" t="str">
        <f>IF(ISTEXT(C10),L10," ")</f>
        <v xml:space="preserve"> </v>
      </c>
      <c r="L10" s="245">
        <v>1025</v>
      </c>
      <c r="M10" s="245"/>
      <c r="N10" s="117"/>
      <c r="O10" s="162"/>
      <c r="P10" s="163" t="s">
        <v>65</v>
      </c>
      <c r="Q10" s="159"/>
      <c r="R10" s="159"/>
      <c r="S10" s="159"/>
      <c r="T10" s="159"/>
      <c r="U10" s="159"/>
      <c r="V10" s="159"/>
      <c r="W10" s="159"/>
      <c r="X10" s="120" t="str">
        <f t="shared" si="0"/>
        <v xml:space="preserve"> </v>
      </c>
      <c r="Y10" s="245">
        <v>3725</v>
      </c>
      <c r="Z10" s="245"/>
      <c r="AA10" s="118"/>
      <c r="AB10" s="115"/>
      <c r="AD10" s="25"/>
      <c r="AE10" s="50"/>
      <c r="AF10" s="23"/>
    </row>
    <row r="11" spans="1:32" ht="15" customHeight="1" x14ac:dyDescent="0.25">
      <c r="A11" s="115"/>
      <c r="B11" s="116"/>
      <c r="C11" s="168"/>
      <c r="D11" s="173" t="s">
        <v>13</v>
      </c>
      <c r="E11" s="78"/>
      <c r="F11" s="78"/>
      <c r="G11" s="78"/>
      <c r="H11" s="78"/>
      <c r="I11" s="78"/>
      <c r="J11" s="78"/>
      <c r="K11" s="120" t="str">
        <f>IF(ISTEXT(C11),L11," ")</f>
        <v xml:space="preserve"> </v>
      </c>
      <c r="L11" s="245">
        <v>1025</v>
      </c>
      <c r="M11" s="245"/>
      <c r="N11" s="117"/>
      <c r="O11" s="162"/>
      <c r="P11" s="163" t="s">
        <v>68</v>
      </c>
      <c r="Q11" s="159"/>
      <c r="R11" s="159"/>
      <c r="S11" s="159"/>
      <c r="T11" s="159"/>
      <c r="U11" s="159"/>
      <c r="V11" s="159"/>
      <c r="W11" s="159"/>
      <c r="X11" s="120" t="str">
        <f t="shared" si="0"/>
        <v xml:space="preserve"> </v>
      </c>
      <c r="Y11" s="245">
        <v>2920</v>
      </c>
      <c r="Z11" s="245"/>
      <c r="AA11" s="118"/>
      <c r="AB11" s="115"/>
      <c r="AF11" s="23"/>
    </row>
    <row r="12" spans="1:32" ht="15" customHeight="1" x14ac:dyDescent="0.25">
      <c r="A12" s="115"/>
      <c r="B12" s="116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117"/>
      <c r="O12" s="162"/>
      <c r="P12" s="163" t="s">
        <v>61</v>
      </c>
      <c r="Q12" s="159"/>
      <c r="R12" s="159"/>
      <c r="S12" s="159"/>
      <c r="T12" s="159"/>
      <c r="U12" s="159"/>
      <c r="V12" s="159"/>
      <c r="W12" s="159"/>
      <c r="X12" s="120" t="str">
        <f t="shared" si="0"/>
        <v xml:space="preserve"> </v>
      </c>
      <c r="Y12" s="245">
        <v>250</v>
      </c>
      <c r="Z12" s="245"/>
      <c r="AA12" s="118"/>
      <c r="AB12" s="115"/>
      <c r="AD12" s="27"/>
      <c r="AE12" s="50"/>
      <c r="AF12" s="23"/>
    </row>
    <row r="13" spans="1:32" ht="15" customHeight="1" x14ac:dyDescent="0.25">
      <c r="A13" s="115"/>
      <c r="B13" s="116"/>
      <c r="C13" s="242" t="s">
        <v>15</v>
      </c>
      <c r="D13" s="242"/>
      <c r="E13" s="242"/>
      <c r="F13" s="242"/>
      <c r="G13" s="242"/>
      <c r="H13" s="242"/>
      <c r="I13" s="242" t="s">
        <v>16</v>
      </c>
      <c r="J13" s="242"/>
      <c r="K13" s="242"/>
      <c r="L13" s="242"/>
      <c r="M13" s="242"/>
      <c r="N13" s="117"/>
      <c r="O13" s="162"/>
      <c r="P13" s="163" t="s">
        <v>66</v>
      </c>
      <c r="Q13" s="159"/>
      <c r="R13" s="159"/>
      <c r="S13" s="159"/>
      <c r="T13" s="159"/>
      <c r="U13" s="159"/>
      <c r="V13" s="159"/>
      <c r="W13" s="159"/>
      <c r="X13" s="120" t="str">
        <f t="shared" si="0"/>
        <v xml:space="preserve"> </v>
      </c>
      <c r="Y13" s="245">
        <v>340</v>
      </c>
      <c r="Z13" s="245"/>
      <c r="AA13" s="118"/>
      <c r="AB13" s="115"/>
      <c r="AD13" s="27"/>
      <c r="AE13" s="50"/>
      <c r="AF13" s="23"/>
    </row>
    <row r="14" spans="1:32" ht="15" customHeight="1" x14ac:dyDescent="0.25">
      <c r="A14" s="115"/>
      <c r="B14" s="116"/>
      <c r="C14" s="162"/>
      <c r="D14" s="173" t="s">
        <v>18</v>
      </c>
      <c r="E14" s="175"/>
      <c r="F14" s="175"/>
      <c r="G14" s="175"/>
      <c r="H14" s="175"/>
      <c r="I14" s="162"/>
      <c r="J14" s="159" t="s">
        <v>19</v>
      </c>
      <c r="K14" s="164"/>
      <c r="L14" s="164"/>
      <c r="M14" s="164"/>
      <c r="N14" s="164"/>
      <c r="O14" s="162"/>
      <c r="P14" s="163" t="s">
        <v>67</v>
      </c>
      <c r="Q14" s="159"/>
      <c r="R14" s="159"/>
      <c r="S14" s="159"/>
      <c r="T14" s="159"/>
      <c r="U14" s="159"/>
      <c r="V14" s="159"/>
      <c r="W14" s="159"/>
      <c r="X14" s="120" t="str">
        <f t="shared" si="0"/>
        <v xml:space="preserve"> </v>
      </c>
      <c r="Y14" s="245">
        <v>400</v>
      </c>
      <c r="Z14" s="245"/>
      <c r="AA14" s="118"/>
      <c r="AB14" s="115"/>
      <c r="AD14" s="27"/>
      <c r="AE14" s="50"/>
      <c r="AF14" s="23"/>
    </row>
    <row r="15" spans="1:32" ht="15" customHeight="1" x14ac:dyDescent="0.25">
      <c r="A15" s="115"/>
      <c r="B15" s="116"/>
      <c r="C15" s="162"/>
      <c r="D15" s="175" t="s">
        <v>21</v>
      </c>
      <c r="E15" s="175"/>
      <c r="F15" s="175"/>
      <c r="G15" s="175"/>
      <c r="H15" s="175"/>
      <c r="I15" s="162"/>
      <c r="J15" s="175" t="s">
        <v>21</v>
      </c>
      <c r="K15" s="175"/>
      <c r="L15" s="175"/>
      <c r="M15" s="175"/>
      <c r="N15" s="117"/>
      <c r="O15" s="162"/>
      <c r="P15" s="163" t="s">
        <v>69</v>
      </c>
      <c r="Q15" s="159"/>
      <c r="R15" s="159"/>
      <c r="S15" s="159"/>
      <c r="T15" s="159"/>
      <c r="U15" s="159"/>
      <c r="V15" s="159"/>
      <c r="W15" s="159"/>
      <c r="X15" s="120" t="str">
        <f t="shared" si="0"/>
        <v xml:space="preserve"> </v>
      </c>
      <c r="Y15" s="245">
        <v>980</v>
      </c>
      <c r="Z15" s="245"/>
      <c r="AA15" s="118"/>
      <c r="AB15" s="115"/>
      <c r="AD15" s="27"/>
      <c r="AE15" s="50"/>
      <c r="AF15" s="23"/>
    </row>
    <row r="16" spans="1:32" ht="15" customHeight="1" x14ac:dyDescent="0.25">
      <c r="A16" s="115"/>
      <c r="B16" s="116"/>
      <c r="C16" s="168"/>
      <c r="D16" s="158" t="s">
        <v>23</v>
      </c>
      <c r="E16" s="158"/>
      <c r="F16" s="158"/>
      <c r="G16" s="158"/>
      <c r="H16" s="158"/>
      <c r="I16" s="168"/>
      <c r="J16" s="158" t="s">
        <v>23</v>
      </c>
      <c r="K16" s="158"/>
      <c r="L16" s="158"/>
      <c r="M16" s="158"/>
      <c r="N16" s="117"/>
      <c r="O16" s="123"/>
      <c r="P16" s="260"/>
      <c r="Q16" s="261"/>
      <c r="R16" s="261"/>
      <c r="S16" s="261"/>
      <c r="T16" s="261"/>
      <c r="U16" s="261"/>
      <c r="V16" s="261"/>
      <c r="W16" s="261"/>
      <c r="X16" s="120" t="str">
        <f t="shared" si="0"/>
        <v xml:space="preserve"> </v>
      </c>
      <c r="Y16" s="245"/>
      <c r="Z16" s="245"/>
      <c r="AA16" s="118"/>
      <c r="AB16" s="115"/>
    </row>
    <row r="17" spans="1:32" ht="15" customHeight="1" x14ac:dyDescent="0.25">
      <c r="A17" s="115"/>
      <c r="B17" s="116"/>
      <c r="C17" s="168"/>
      <c r="D17" s="158" t="s">
        <v>25</v>
      </c>
      <c r="E17" s="158"/>
      <c r="F17" s="158"/>
      <c r="G17" s="158"/>
      <c r="H17" s="158"/>
      <c r="I17" s="168"/>
      <c r="J17" s="158" t="s">
        <v>25</v>
      </c>
      <c r="K17" s="158"/>
      <c r="L17" s="158"/>
      <c r="M17" s="158"/>
      <c r="N17" s="117"/>
      <c r="O17" s="152" t="s">
        <v>59</v>
      </c>
      <c r="P17" s="152"/>
      <c r="Q17" s="152"/>
      <c r="R17" s="152"/>
      <c r="S17" s="152"/>
      <c r="T17" s="152"/>
      <c r="U17" s="152"/>
      <c r="V17" s="152"/>
      <c r="W17" s="152"/>
      <c r="X17" s="152"/>
      <c r="Y17" s="152"/>
      <c r="Z17" s="152"/>
      <c r="AA17" s="118"/>
      <c r="AB17" s="115"/>
    </row>
    <row r="18" spans="1:32" ht="15" customHeight="1" x14ac:dyDescent="0.25">
      <c r="A18" s="115"/>
      <c r="B18" s="116"/>
      <c r="C18" s="168"/>
      <c r="D18" s="158" t="s">
        <v>27</v>
      </c>
      <c r="E18" s="158"/>
      <c r="F18" s="158"/>
      <c r="G18" s="158"/>
      <c r="H18" s="158"/>
      <c r="I18" s="168"/>
      <c r="J18" s="158" t="s">
        <v>27</v>
      </c>
      <c r="K18" s="158"/>
      <c r="L18" s="158"/>
      <c r="M18" s="158"/>
      <c r="N18" s="117"/>
      <c r="O18" s="162"/>
      <c r="P18" s="163" t="s">
        <v>80</v>
      </c>
      <c r="Q18" s="159"/>
      <c r="R18" s="159"/>
      <c r="S18" s="159"/>
      <c r="T18" s="159"/>
      <c r="U18" s="159"/>
      <c r="V18" s="159"/>
      <c r="W18" s="159"/>
      <c r="X18" s="120" t="str">
        <f>IF(ISTEXT(O18),Y18," ")</f>
        <v xml:space="preserve"> </v>
      </c>
      <c r="Y18" s="245">
        <v>975</v>
      </c>
      <c r="Z18" s="245"/>
      <c r="AA18" s="118"/>
      <c r="AB18" s="115"/>
    </row>
    <row r="19" spans="1:32" ht="15" customHeight="1" x14ac:dyDescent="0.25">
      <c r="A19" s="115"/>
      <c r="B19" s="116"/>
      <c r="C19" s="168"/>
      <c r="D19" s="158" t="s">
        <v>29</v>
      </c>
      <c r="E19" s="158"/>
      <c r="F19" s="158"/>
      <c r="G19" s="158"/>
      <c r="H19" s="158"/>
      <c r="I19" s="168"/>
      <c r="J19" s="158" t="s">
        <v>29</v>
      </c>
      <c r="K19" s="158"/>
      <c r="L19" s="158"/>
      <c r="M19" s="158"/>
      <c r="N19" s="117"/>
      <c r="O19" s="162"/>
      <c r="P19" s="163" t="s">
        <v>79</v>
      </c>
      <c r="Q19" s="159"/>
      <c r="R19" s="159"/>
      <c r="S19" s="159"/>
      <c r="T19" s="159"/>
      <c r="U19" s="159"/>
      <c r="V19" s="159"/>
      <c r="W19" s="159"/>
      <c r="X19" s="120" t="str">
        <f>IF(ISTEXT(O19),Y19," ")</f>
        <v xml:space="preserve"> </v>
      </c>
      <c r="Y19" s="245">
        <v>225</v>
      </c>
      <c r="Z19" s="245"/>
      <c r="AA19" s="118"/>
      <c r="AB19" s="115"/>
    </row>
    <row r="20" spans="1:32" ht="15" customHeight="1" x14ac:dyDescent="0.25">
      <c r="A20" s="115"/>
      <c r="B20" s="116"/>
      <c r="C20" s="168"/>
      <c r="D20" s="158" t="s">
        <v>31</v>
      </c>
      <c r="E20" s="158"/>
      <c r="F20" s="158"/>
      <c r="G20" s="158"/>
      <c r="H20" s="158"/>
      <c r="I20" s="168"/>
      <c r="J20" s="158" t="s">
        <v>31</v>
      </c>
      <c r="K20" s="158"/>
      <c r="L20" s="158"/>
      <c r="M20" s="158"/>
      <c r="N20" s="117"/>
      <c r="O20" s="162"/>
      <c r="P20" s="163" t="s">
        <v>176</v>
      </c>
      <c r="Q20" s="159"/>
      <c r="R20" s="159"/>
      <c r="S20" s="159"/>
      <c r="T20" s="159"/>
      <c r="U20" s="159"/>
      <c r="V20" s="159"/>
      <c r="W20" s="159"/>
      <c r="X20" s="120" t="str">
        <f>IF(ISTEXT(O20),Y20," ")</f>
        <v xml:space="preserve"> </v>
      </c>
      <c r="Y20" s="245">
        <v>745</v>
      </c>
      <c r="Z20" s="245"/>
      <c r="AA20" s="118"/>
      <c r="AB20" s="115"/>
    </row>
    <row r="21" spans="1:32" ht="15" customHeight="1" x14ac:dyDescent="0.25">
      <c r="A21" s="115"/>
      <c r="B21" s="116"/>
      <c r="C21" s="123"/>
      <c r="D21" s="158"/>
      <c r="E21" s="158"/>
      <c r="F21" s="158"/>
      <c r="G21" s="158"/>
      <c r="H21" s="158"/>
      <c r="I21" s="162"/>
      <c r="J21" s="158" t="s">
        <v>33</v>
      </c>
      <c r="K21" s="158"/>
      <c r="L21" s="158"/>
      <c r="M21" s="158"/>
      <c r="N21" s="117"/>
      <c r="O21" s="123"/>
      <c r="P21" s="133"/>
      <c r="Q21" s="143"/>
      <c r="R21" s="143"/>
      <c r="S21" s="143"/>
      <c r="T21" s="143"/>
      <c r="U21" s="143"/>
      <c r="V21" s="143"/>
      <c r="W21" s="143"/>
      <c r="X21" s="120"/>
      <c r="Y21" s="253"/>
      <c r="Z21" s="253"/>
      <c r="AA21" s="118"/>
      <c r="AB21" s="115"/>
    </row>
    <row r="22" spans="1:32" ht="15" customHeight="1" x14ac:dyDescent="0.25">
      <c r="A22" s="115"/>
      <c r="B22" s="116"/>
      <c r="C22" s="123"/>
      <c r="D22" s="158"/>
      <c r="E22" s="158"/>
      <c r="F22" s="158"/>
      <c r="G22" s="158"/>
      <c r="H22" s="158"/>
      <c r="I22" s="123"/>
      <c r="J22" s="158"/>
      <c r="K22" s="158"/>
      <c r="L22" s="158"/>
      <c r="M22" s="158"/>
      <c r="N22" s="117"/>
      <c r="O22" s="152" t="s">
        <v>14</v>
      </c>
      <c r="P22" s="152"/>
      <c r="Q22" s="152"/>
      <c r="R22" s="152"/>
      <c r="S22" s="152"/>
      <c r="T22" s="152"/>
      <c r="U22" s="152"/>
      <c r="V22" s="152"/>
      <c r="W22" s="152"/>
      <c r="X22" s="152"/>
      <c r="Y22" s="152"/>
      <c r="Z22" s="152"/>
      <c r="AA22" s="118"/>
      <c r="AB22" s="115"/>
    </row>
    <row r="23" spans="1:32" ht="15" customHeight="1" x14ac:dyDescent="0.25">
      <c r="A23" s="115"/>
      <c r="B23" s="116"/>
      <c r="C23" s="242" t="s">
        <v>71</v>
      </c>
      <c r="D23" s="242"/>
      <c r="E23" s="242"/>
      <c r="F23" s="242"/>
      <c r="G23" s="242"/>
      <c r="H23" s="242"/>
      <c r="I23" s="242"/>
      <c r="J23" s="242"/>
      <c r="K23" s="242"/>
      <c r="L23" s="242"/>
      <c r="M23" s="242"/>
      <c r="N23" s="117"/>
      <c r="O23" s="162"/>
      <c r="P23" s="163" t="s">
        <v>83</v>
      </c>
      <c r="Q23" s="159"/>
      <c r="R23" s="159"/>
      <c r="S23" s="159"/>
      <c r="T23" s="159"/>
      <c r="U23" s="159"/>
      <c r="V23" s="159"/>
      <c r="W23" s="159"/>
      <c r="X23" s="120" t="str">
        <f t="shared" ref="X23:X37" si="1">IF(ISTEXT(O23),Y23," ")</f>
        <v xml:space="preserve"> </v>
      </c>
      <c r="Y23" s="245">
        <v>105</v>
      </c>
      <c r="Z23" s="245"/>
      <c r="AA23" s="118"/>
      <c r="AB23" s="115"/>
    </row>
    <row r="24" spans="1:32" ht="15" customHeight="1" x14ac:dyDescent="0.25">
      <c r="A24" s="115"/>
      <c r="B24" s="116"/>
      <c r="C24" s="162"/>
      <c r="D24" s="150" t="s">
        <v>175</v>
      </c>
      <c r="E24" s="150"/>
      <c r="F24" s="150"/>
      <c r="G24" s="150"/>
      <c r="H24" s="150"/>
      <c r="I24" s="162"/>
      <c r="J24" s="173" t="s">
        <v>72</v>
      </c>
      <c r="K24" s="175"/>
      <c r="L24" s="175"/>
      <c r="M24" s="175"/>
      <c r="N24" s="117"/>
      <c r="O24" s="168"/>
      <c r="P24" s="163" t="s">
        <v>58</v>
      </c>
      <c r="Q24" s="159"/>
      <c r="R24" s="159"/>
      <c r="S24" s="159"/>
      <c r="T24" s="159"/>
      <c r="U24" s="159"/>
      <c r="V24" s="159"/>
      <c r="W24" s="159"/>
      <c r="X24" s="120" t="str">
        <f t="shared" si="1"/>
        <v xml:space="preserve"> </v>
      </c>
      <c r="Y24" s="245">
        <v>980</v>
      </c>
      <c r="Z24" s="245"/>
      <c r="AA24" s="118"/>
      <c r="AB24" s="115"/>
      <c r="AD24" s="27"/>
      <c r="AE24" s="50"/>
      <c r="AF24" s="23"/>
    </row>
    <row r="25" spans="1:32" ht="15" customHeight="1" x14ac:dyDescent="0.25">
      <c r="A25" s="115"/>
      <c r="B25" s="116"/>
      <c r="C25" s="123"/>
      <c r="D25" s="150"/>
      <c r="E25" s="150"/>
      <c r="F25" s="150"/>
      <c r="G25" s="150"/>
      <c r="H25" s="150"/>
      <c r="I25" s="9"/>
      <c r="J25" s="9"/>
      <c r="K25" s="9"/>
      <c r="L25" s="9"/>
      <c r="M25" s="9"/>
      <c r="N25" s="117"/>
      <c r="O25" s="168"/>
      <c r="P25" s="163" t="s">
        <v>124</v>
      </c>
      <c r="Q25" s="159"/>
      <c r="R25" s="159"/>
      <c r="S25" s="159"/>
      <c r="T25" s="159"/>
      <c r="U25" s="159"/>
      <c r="V25" s="159"/>
      <c r="W25" s="159"/>
      <c r="X25" s="120" t="str">
        <f t="shared" si="1"/>
        <v xml:space="preserve"> </v>
      </c>
      <c r="Y25" s="257">
        <v>2110</v>
      </c>
      <c r="Z25" s="257"/>
      <c r="AA25" s="118"/>
      <c r="AB25" s="115"/>
      <c r="AD25" s="30"/>
      <c r="AE25" s="50"/>
      <c r="AF25" s="23"/>
    </row>
    <row r="26" spans="1:32" ht="15" customHeight="1" x14ac:dyDescent="0.25">
      <c r="A26" s="115"/>
      <c r="B26" s="116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117"/>
      <c r="O26" s="168"/>
      <c r="P26" s="163" t="s">
        <v>76</v>
      </c>
      <c r="Q26" s="159"/>
      <c r="R26" s="159"/>
      <c r="S26" s="159"/>
      <c r="T26" s="159"/>
      <c r="U26" s="159"/>
      <c r="V26" s="159"/>
      <c r="W26" s="159"/>
      <c r="X26" s="120" t="str">
        <f t="shared" si="1"/>
        <v xml:space="preserve"> </v>
      </c>
      <c r="Y26" s="245">
        <v>1905</v>
      </c>
      <c r="Z26" s="245"/>
      <c r="AA26" s="118"/>
      <c r="AB26" s="115"/>
      <c r="AD26" s="27"/>
      <c r="AE26" s="50"/>
      <c r="AF26" s="23"/>
    </row>
    <row r="27" spans="1:32" ht="15" customHeight="1" x14ac:dyDescent="0.25">
      <c r="A27" s="115"/>
      <c r="B27" s="116"/>
      <c r="C27" s="152" t="s">
        <v>74</v>
      </c>
      <c r="D27" s="152"/>
      <c r="E27" s="152"/>
      <c r="F27" s="152"/>
      <c r="G27" s="152"/>
      <c r="H27" s="152"/>
      <c r="I27" s="152" t="s">
        <v>75</v>
      </c>
      <c r="J27" s="152"/>
      <c r="K27" s="152"/>
      <c r="L27" s="152"/>
      <c r="M27" s="152"/>
      <c r="N27" s="117"/>
      <c r="O27" s="168"/>
      <c r="P27" s="163" t="s">
        <v>73</v>
      </c>
      <c r="Q27" s="159"/>
      <c r="R27" s="159"/>
      <c r="S27" s="159"/>
      <c r="T27" s="159"/>
      <c r="U27" s="159"/>
      <c r="V27" s="159"/>
      <c r="W27" s="159"/>
      <c r="X27" s="120" t="str">
        <f t="shared" si="1"/>
        <v xml:space="preserve"> </v>
      </c>
      <c r="Y27" s="245">
        <v>895</v>
      </c>
      <c r="Z27" s="245"/>
      <c r="AA27" s="118"/>
      <c r="AB27" s="115"/>
      <c r="AD27" s="30"/>
      <c r="AE27" s="50"/>
    </row>
    <row r="28" spans="1:32" ht="15" customHeight="1" x14ac:dyDescent="0.25">
      <c r="A28" s="115"/>
      <c r="B28" s="116"/>
      <c r="C28" s="162"/>
      <c r="D28" s="153" t="s">
        <v>155</v>
      </c>
      <c r="E28" s="158"/>
      <c r="F28" s="158"/>
      <c r="G28" s="158"/>
      <c r="H28" s="158"/>
      <c r="I28" s="162"/>
      <c r="J28" s="153" t="s">
        <v>154</v>
      </c>
      <c r="K28" s="158"/>
      <c r="L28" s="158"/>
      <c r="M28" s="158"/>
      <c r="N28" s="117"/>
      <c r="O28" s="168"/>
      <c r="P28" s="163" t="s">
        <v>70</v>
      </c>
      <c r="Q28" s="159"/>
      <c r="R28" s="159"/>
      <c r="S28" s="159"/>
      <c r="T28" s="159"/>
      <c r="U28" s="159"/>
      <c r="V28" s="159"/>
      <c r="W28" s="159"/>
      <c r="X28" s="120" t="str">
        <f t="shared" si="1"/>
        <v xml:space="preserve"> </v>
      </c>
      <c r="Y28" s="245">
        <v>820</v>
      </c>
      <c r="Z28" s="245"/>
      <c r="AA28" s="118"/>
      <c r="AB28" s="115"/>
    </row>
    <row r="29" spans="1:32" ht="15" customHeight="1" x14ac:dyDescent="0.25">
      <c r="A29" s="115"/>
      <c r="B29" s="116"/>
      <c r="C29" s="162"/>
      <c r="D29" s="153" t="s">
        <v>156</v>
      </c>
      <c r="E29" s="158"/>
      <c r="F29" s="158"/>
      <c r="G29" s="158"/>
      <c r="H29" s="158"/>
      <c r="I29" s="162"/>
      <c r="J29" s="153" t="s">
        <v>153</v>
      </c>
      <c r="K29" s="158"/>
      <c r="L29" s="158"/>
      <c r="M29" s="158"/>
      <c r="N29" s="117"/>
      <c r="O29" s="168"/>
      <c r="P29" s="163" t="s">
        <v>32</v>
      </c>
      <c r="Q29" s="159"/>
      <c r="R29" s="159"/>
      <c r="S29" s="159"/>
      <c r="T29" s="159"/>
      <c r="U29" s="159"/>
      <c r="V29" s="159"/>
      <c r="W29" s="159"/>
      <c r="X29" s="120" t="str">
        <f t="shared" si="1"/>
        <v xml:space="preserve"> </v>
      </c>
      <c r="Y29" s="245">
        <v>830</v>
      </c>
      <c r="Z29" s="245"/>
      <c r="AA29" s="118"/>
      <c r="AB29" s="115"/>
    </row>
    <row r="30" spans="1:32" ht="15" customHeight="1" x14ac:dyDescent="0.25">
      <c r="A30" s="115"/>
      <c r="B30" s="116"/>
      <c r="C30" s="168"/>
      <c r="D30" s="153" t="s">
        <v>157</v>
      </c>
      <c r="E30" s="158"/>
      <c r="F30" s="158"/>
      <c r="G30" s="158"/>
      <c r="H30" s="158"/>
      <c r="I30" s="123"/>
      <c r="J30" s="153"/>
      <c r="K30" s="158"/>
      <c r="L30" s="158"/>
      <c r="M30" s="158"/>
      <c r="N30" s="117"/>
      <c r="O30" s="168"/>
      <c r="P30" s="163" t="s">
        <v>62</v>
      </c>
      <c r="Q30" s="159"/>
      <c r="R30" s="159"/>
      <c r="S30" s="159"/>
      <c r="T30" s="159"/>
      <c r="U30" s="159"/>
      <c r="V30" s="159"/>
      <c r="W30" s="159"/>
      <c r="X30" s="120" t="str">
        <f t="shared" si="1"/>
        <v xml:space="preserve"> </v>
      </c>
      <c r="Y30" s="245">
        <v>1315</v>
      </c>
      <c r="Z30" s="245"/>
      <c r="AA30" s="118"/>
      <c r="AB30" s="115"/>
    </row>
    <row r="31" spans="1:32" ht="15" customHeight="1" x14ac:dyDescent="0.25">
      <c r="A31" s="115"/>
      <c r="B31" s="116"/>
      <c r="C31" s="123"/>
      <c r="D31" s="153"/>
      <c r="E31" s="158"/>
      <c r="F31" s="158"/>
      <c r="G31" s="158"/>
      <c r="H31" s="158"/>
      <c r="I31" s="123"/>
      <c r="J31" s="153"/>
      <c r="K31" s="158"/>
      <c r="L31" s="158"/>
      <c r="M31" s="158"/>
      <c r="N31" s="117"/>
      <c r="O31" s="168"/>
      <c r="P31" s="163" t="s">
        <v>60</v>
      </c>
      <c r="Q31" s="159"/>
      <c r="R31" s="159"/>
      <c r="S31" s="159"/>
      <c r="T31" s="159"/>
      <c r="U31" s="159"/>
      <c r="V31" s="159"/>
      <c r="W31" s="159"/>
      <c r="X31" s="120" t="str">
        <f t="shared" si="1"/>
        <v xml:space="preserve"> </v>
      </c>
      <c r="Y31" s="245">
        <v>3305</v>
      </c>
      <c r="Z31" s="245"/>
      <c r="AA31" s="118"/>
      <c r="AB31" s="115"/>
    </row>
    <row r="32" spans="1:32" ht="15" customHeight="1" x14ac:dyDescent="0.25">
      <c r="A32" s="115"/>
      <c r="B32" s="116"/>
      <c r="C32" s="79"/>
      <c r="D32" s="116"/>
      <c r="E32" s="116"/>
      <c r="F32" s="116"/>
      <c r="G32" s="116"/>
      <c r="H32" s="116"/>
      <c r="I32" s="116"/>
      <c r="J32" s="116"/>
      <c r="K32" s="116"/>
      <c r="L32" s="116"/>
      <c r="M32" s="116"/>
      <c r="N32" s="117"/>
      <c r="O32" s="168"/>
      <c r="P32" s="163" t="s">
        <v>52</v>
      </c>
      <c r="Q32" s="159"/>
      <c r="R32" s="159"/>
      <c r="S32" s="159"/>
      <c r="T32" s="159"/>
      <c r="U32" s="159"/>
      <c r="V32" s="159"/>
      <c r="W32" s="159"/>
      <c r="X32" s="120" t="str">
        <f t="shared" si="1"/>
        <v xml:space="preserve"> </v>
      </c>
      <c r="Y32" s="245">
        <v>480</v>
      </c>
      <c r="Z32" s="245"/>
      <c r="AA32" s="118"/>
      <c r="AB32" s="115"/>
    </row>
    <row r="33" spans="1:28" ht="15" customHeight="1" x14ac:dyDescent="0.25">
      <c r="A33" s="115"/>
      <c r="B33" s="116"/>
      <c r="C33" s="116"/>
      <c r="D33" s="116"/>
      <c r="E33" s="116"/>
      <c r="F33" s="116"/>
      <c r="G33" s="116"/>
      <c r="H33" s="116"/>
      <c r="I33" s="116"/>
      <c r="J33" s="116"/>
      <c r="K33" s="116"/>
      <c r="L33" s="116"/>
      <c r="M33" s="116"/>
      <c r="N33" s="117"/>
      <c r="O33" s="168"/>
      <c r="P33" s="163" t="s">
        <v>161</v>
      </c>
      <c r="Q33" s="159"/>
      <c r="R33" s="159"/>
      <c r="S33" s="159"/>
      <c r="T33" s="159"/>
      <c r="U33" s="159"/>
      <c r="V33" s="159"/>
      <c r="W33" s="159"/>
      <c r="X33" s="120" t="str">
        <f t="shared" si="1"/>
        <v xml:space="preserve"> </v>
      </c>
      <c r="Y33" s="245">
        <v>885</v>
      </c>
      <c r="Z33" s="245"/>
      <c r="AA33" s="118"/>
      <c r="AB33" s="115"/>
    </row>
    <row r="34" spans="1:28" ht="15" customHeight="1" x14ac:dyDescent="0.25">
      <c r="A34" s="115"/>
      <c r="B34" s="116"/>
      <c r="C34" s="152" t="s">
        <v>77</v>
      </c>
      <c r="D34" s="152"/>
      <c r="E34" s="152"/>
      <c r="F34" s="152"/>
      <c r="G34" s="152"/>
      <c r="H34" s="152"/>
      <c r="I34" s="152" t="s">
        <v>78</v>
      </c>
      <c r="J34" s="152"/>
      <c r="K34" s="152"/>
      <c r="L34" s="152"/>
      <c r="M34" s="152"/>
      <c r="N34" s="117"/>
      <c r="O34" s="168"/>
      <c r="P34" s="163" t="s">
        <v>56</v>
      </c>
      <c r="Q34" s="159"/>
      <c r="R34" s="159"/>
      <c r="S34" s="159"/>
      <c r="T34" s="159"/>
      <c r="U34" s="159"/>
      <c r="V34" s="159"/>
      <c r="W34" s="159"/>
      <c r="X34" s="120" t="str">
        <f t="shared" si="1"/>
        <v xml:space="preserve"> </v>
      </c>
      <c r="Y34" s="245">
        <v>705</v>
      </c>
      <c r="Z34" s="245"/>
      <c r="AA34" s="118"/>
      <c r="AB34" s="115"/>
    </row>
    <row r="35" spans="1:28" ht="15" customHeight="1" x14ac:dyDescent="0.25">
      <c r="A35" s="115"/>
      <c r="B35" s="116"/>
      <c r="C35" s="162"/>
      <c r="D35" s="153" t="s">
        <v>158</v>
      </c>
      <c r="E35" s="158"/>
      <c r="F35" s="158"/>
      <c r="G35" s="158"/>
      <c r="H35" s="158"/>
      <c r="I35" s="162"/>
      <c r="J35" s="153" t="s">
        <v>160</v>
      </c>
      <c r="K35" s="158"/>
      <c r="L35" s="158"/>
      <c r="M35" s="158"/>
      <c r="N35" s="117"/>
      <c r="O35" s="168"/>
      <c r="P35" s="163" t="s">
        <v>54</v>
      </c>
      <c r="Q35" s="159"/>
      <c r="R35" s="159"/>
      <c r="S35" s="159"/>
      <c r="T35" s="159"/>
      <c r="U35" s="159"/>
      <c r="V35" s="159"/>
      <c r="W35" s="159"/>
      <c r="X35" s="120" t="str">
        <f t="shared" si="1"/>
        <v xml:space="preserve"> </v>
      </c>
      <c r="Y35" s="245">
        <v>7450</v>
      </c>
      <c r="Z35" s="245"/>
      <c r="AA35" s="118"/>
      <c r="AB35" s="115"/>
    </row>
    <row r="36" spans="1:28" ht="15" customHeight="1" x14ac:dyDescent="0.25">
      <c r="A36" s="115"/>
      <c r="B36" s="116"/>
      <c r="C36" s="162"/>
      <c r="D36" s="153" t="s">
        <v>159</v>
      </c>
      <c r="E36" s="158"/>
      <c r="F36" s="158"/>
      <c r="G36" s="158"/>
      <c r="H36" s="158"/>
      <c r="I36" s="162"/>
      <c r="J36" s="153" t="s">
        <v>174</v>
      </c>
      <c r="K36" s="158"/>
      <c r="L36" s="158"/>
      <c r="M36" s="158"/>
      <c r="N36" s="34"/>
      <c r="O36" s="168"/>
      <c r="P36" s="163" t="s">
        <v>53</v>
      </c>
      <c r="Q36" s="159"/>
      <c r="R36" s="159"/>
      <c r="S36" s="159"/>
      <c r="T36" s="159"/>
      <c r="U36" s="159"/>
      <c r="V36" s="159"/>
      <c r="W36" s="159"/>
      <c r="X36" s="120" t="str">
        <f t="shared" si="1"/>
        <v xml:space="preserve"> </v>
      </c>
      <c r="Y36" s="245">
        <v>7450</v>
      </c>
      <c r="Z36" s="245"/>
      <c r="AA36" s="118"/>
      <c r="AB36" s="115"/>
    </row>
    <row r="37" spans="1:28" ht="15" customHeight="1" x14ac:dyDescent="0.25">
      <c r="A37" s="115"/>
      <c r="B37" s="116"/>
      <c r="C37" s="123"/>
      <c r="D37" s="153"/>
      <c r="E37" s="158"/>
      <c r="F37" s="158"/>
      <c r="G37" s="158"/>
      <c r="H37" s="158"/>
      <c r="I37" s="123"/>
      <c r="J37" s="153"/>
      <c r="K37" s="158"/>
      <c r="L37" s="158"/>
      <c r="M37" s="158"/>
      <c r="N37" s="117"/>
      <c r="O37" s="168"/>
      <c r="P37" s="163" t="s">
        <v>55</v>
      </c>
      <c r="Q37" s="159"/>
      <c r="R37" s="159"/>
      <c r="S37" s="159"/>
      <c r="T37" s="159"/>
      <c r="U37" s="159"/>
      <c r="V37" s="159"/>
      <c r="W37" s="159"/>
      <c r="X37" s="120" t="str">
        <f t="shared" si="1"/>
        <v xml:space="preserve"> </v>
      </c>
      <c r="Y37" s="245">
        <v>1430</v>
      </c>
      <c r="Z37" s="245"/>
      <c r="AA37" s="118"/>
      <c r="AB37" s="115"/>
    </row>
    <row r="38" spans="1:28" x14ac:dyDescent="0.25">
      <c r="A38" s="115"/>
      <c r="B38" s="116"/>
      <c r="C38" s="116"/>
      <c r="D38" s="116"/>
      <c r="E38" s="116"/>
      <c r="F38" s="116"/>
      <c r="G38" s="116"/>
      <c r="H38" s="116"/>
      <c r="I38" s="116"/>
      <c r="J38" s="116"/>
      <c r="K38" s="116"/>
      <c r="L38" s="116"/>
      <c r="M38" s="116"/>
      <c r="N38" s="117"/>
      <c r="O38" s="116"/>
      <c r="P38" s="116"/>
      <c r="Q38" s="116"/>
      <c r="R38" s="116"/>
      <c r="S38" s="116"/>
      <c r="T38" s="116"/>
      <c r="U38" s="116"/>
      <c r="V38" s="116"/>
      <c r="W38" s="116"/>
      <c r="X38" s="155"/>
      <c r="Y38" s="155"/>
      <c r="Z38" s="155"/>
      <c r="AA38" s="118"/>
      <c r="AB38" s="115"/>
    </row>
    <row r="39" spans="1:28" x14ac:dyDescent="0.25">
      <c r="A39" s="115"/>
      <c r="B39" s="116"/>
      <c r="C39" s="152" t="s">
        <v>39</v>
      </c>
      <c r="D39" s="152"/>
      <c r="E39" s="152"/>
      <c r="F39" s="152"/>
      <c r="G39" s="152"/>
      <c r="H39" s="152"/>
      <c r="I39" s="152"/>
      <c r="J39" s="152"/>
      <c r="K39" s="152"/>
      <c r="L39" s="152"/>
      <c r="M39" s="152"/>
      <c r="N39" s="117"/>
      <c r="O39" s="152" t="s">
        <v>57</v>
      </c>
      <c r="P39" s="152"/>
      <c r="Q39" s="152"/>
      <c r="R39" s="152"/>
      <c r="S39" s="152"/>
      <c r="T39" s="152"/>
      <c r="U39" s="152"/>
      <c r="V39" s="152"/>
      <c r="W39" s="152"/>
      <c r="X39" s="152"/>
      <c r="Y39" s="152"/>
      <c r="Z39" s="152"/>
      <c r="AA39" s="118"/>
      <c r="AB39" s="115"/>
    </row>
    <row r="40" spans="1:28" x14ac:dyDescent="0.25">
      <c r="A40" s="115"/>
      <c r="B40" s="116"/>
      <c r="C40" s="162"/>
      <c r="D40" s="154"/>
      <c r="E40" s="158"/>
      <c r="F40" s="158"/>
      <c r="G40" s="158"/>
      <c r="H40" s="158"/>
      <c r="I40" s="158"/>
      <c r="J40" s="158"/>
      <c r="K40" s="120" t="str">
        <f>IF(ISTEXT(C40),L40," ")</f>
        <v xml:space="preserve"> </v>
      </c>
      <c r="L40" s="245">
        <v>0</v>
      </c>
      <c r="M40" s="245"/>
      <c r="N40" s="117"/>
      <c r="O40" s="162"/>
      <c r="P40" s="163" t="s">
        <v>40</v>
      </c>
      <c r="Q40" s="159"/>
      <c r="R40" s="159"/>
      <c r="S40" s="159"/>
      <c r="T40" s="159"/>
      <c r="U40" s="159"/>
      <c r="V40" s="159"/>
      <c r="W40" s="159"/>
      <c r="X40" s="120" t="str">
        <f>IF(ISTEXT(O40),Y40," ")</f>
        <v xml:space="preserve"> </v>
      </c>
      <c r="Y40" s="245">
        <v>1220</v>
      </c>
      <c r="Z40" s="245"/>
      <c r="AA40" s="118"/>
      <c r="AB40" s="115"/>
    </row>
    <row r="41" spans="1:28" x14ac:dyDescent="0.25">
      <c r="A41" s="115"/>
      <c r="B41" s="116"/>
      <c r="C41" s="123"/>
      <c r="D41" s="160"/>
      <c r="E41" s="160"/>
      <c r="F41" s="160"/>
      <c r="G41" s="160"/>
      <c r="H41" s="160"/>
      <c r="I41" s="160"/>
      <c r="J41" s="160"/>
      <c r="K41" s="160"/>
      <c r="L41" s="245"/>
      <c r="M41" s="245"/>
      <c r="N41" s="117"/>
      <c r="O41" s="162"/>
      <c r="P41" s="163" t="s">
        <v>81</v>
      </c>
      <c r="Q41" s="159"/>
      <c r="R41" s="159"/>
      <c r="S41" s="159"/>
      <c r="T41" s="159"/>
      <c r="U41" s="159"/>
      <c r="V41" s="159"/>
      <c r="W41" s="159"/>
      <c r="X41" s="120" t="str">
        <f>IF(ISTEXT(O41),Y41," ")</f>
        <v xml:space="preserve"> </v>
      </c>
      <c r="Y41" s="245">
        <v>1240</v>
      </c>
      <c r="Z41" s="245"/>
      <c r="AA41" s="118"/>
      <c r="AB41" s="115"/>
    </row>
    <row r="42" spans="1:28" x14ac:dyDescent="0.25">
      <c r="A42" s="115"/>
      <c r="B42" s="116"/>
      <c r="C42" s="162"/>
      <c r="D42" s="154"/>
      <c r="E42" s="158"/>
      <c r="F42" s="158"/>
      <c r="G42" s="158"/>
      <c r="H42" s="158"/>
      <c r="I42" s="158"/>
      <c r="J42" s="158"/>
      <c r="K42" s="120" t="str">
        <f>IF(ISTEXT(C42),L42," ")</f>
        <v xml:space="preserve"> </v>
      </c>
      <c r="L42" s="245">
        <v>0</v>
      </c>
      <c r="M42" s="245"/>
      <c r="N42" s="117"/>
      <c r="O42" s="162"/>
      <c r="P42" s="163" t="s">
        <v>63</v>
      </c>
      <c r="Q42" s="159"/>
      <c r="R42" s="159"/>
      <c r="S42" s="159"/>
      <c r="T42" s="159"/>
      <c r="U42" s="159"/>
      <c r="V42" s="159"/>
      <c r="W42" s="159"/>
      <c r="X42" s="120" t="str">
        <f>IF(ISTEXT(O42),Y42," ")</f>
        <v xml:space="preserve"> </v>
      </c>
      <c r="Y42" s="245">
        <v>365</v>
      </c>
      <c r="Z42" s="245"/>
      <c r="AA42" s="118"/>
      <c r="AB42" s="115"/>
    </row>
    <row r="43" spans="1:28" x14ac:dyDescent="0.25">
      <c r="A43" s="115"/>
      <c r="B43" s="116"/>
      <c r="C43" s="123"/>
      <c r="D43" s="160"/>
      <c r="E43" s="160"/>
      <c r="F43" s="160"/>
      <c r="G43" s="160"/>
      <c r="H43" s="160"/>
      <c r="I43" s="160"/>
      <c r="J43" s="160"/>
      <c r="K43" s="160"/>
      <c r="L43" s="245"/>
      <c r="M43" s="245"/>
      <c r="N43" s="117"/>
      <c r="O43" s="162"/>
      <c r="P43" s="163" t="s">
        <v>82</v>
      </c>
      <c r="Q43" s="159"/>
      <c r="R43" s="159"/>
      <c r="S43" s="159"/>
      <c r="T43" s="159"/>
      <c r="U43" s="159"/>
      <c r="V43" s="159"/>
      <c r="W43" s="159"/>
      <c r="X43" s="120" t="str">
        <f>IF(ISTEXT(O43),Y43," ")</f>
        <v xml:space="preserve"> </v>
      </c>
      <c r="Y43" s="245">
        <v>530</v>
      </c>
      <c r="Z43" s="245"/>
      <c r="AA43" s="118"/>
      <c r="AB43" s="115"/>
    </row>
    <row r="44" spans="1:28" x14ac:dyDescent="0.25">
      <c r="A44" s="115"/>
      <c r="B44" s="116"/>
      <c r="C44" s="162"/>
      <c r="D44" s="154"/>
      <c r="E44" s="158"/>
      <c r="F44" s="158"/>
      <c r="G44" s="158"/>
      <c r="H44" s="158"/>
      <c r="I44" s="158"/>
      <c r="J44" s="158"/>
      <c r="K44" s="120" t="str">
        <f>IF(ISTEXT(C44),L44," ")</f>
        <v xml:space="preserve"> </v>
      </c>
      <c r="L44" s="245">
        <v>0</v>
      </c>
      <c r="M44" s="245"/>
      <c r="N44" s="117"/>
      <c r="O44" s="162"/>
      <c r="P44" s="163" t="s">
        <v>162</v>
      </c>
      <c r="Q44" s="159"/>
      <c r="R44" s="159"/>
      <c r="S44" s="159"/>
      <c r="T44" s="159"/>
      <c r="U44" s="159"/>
      <c r="V44" s="159"/>
      <c r="W44" s="159"/>
      <c r="X44" s="120" t="str">
        <f>IF(ISTEXT(O44),Y44," ")</f>
        <v xml:space="preserve"> </v>
      </c>
      <c r="Y44" s="245">
        <v>2250</v>
      </c>
      <c r="Z44" s="245"/>
      <c r="AA44" s="118"/>
      <c r="AB44" s="115"/>
    </row>
    <row r="45" spans="1:28" x14ac:dyDescent="0.25">
      <c r="A45" s="115"/>
      <c r="B45" s="116"/>
      <c r="C45" s="123"/>
      <c r="D45" s="160"/>
      <c r="E45" s="160"/>
      <c r="F45" s="160"/>
      <c r="G45" s="160"/>
      <c r="H45" s="160"/>
      <c r="I45" s="160"/>
      <c r="J45" s="160"/>
      <c r="K45" s="160"/>
      <c r="L45" s="245"/>
      <c r="M45" s="245"/>
      <c r="N45" s="155"/>
      <c r="O45" s="116"/>
      <c r="P45" s="116"/>
      <c r="Q45" s="116"/>
      <c r="R45" s="116"/>
      <c r="S45" s="116"/>
      <c r="T45" s="116"/>
      <c r="U45" s="116"/>
      <c r="V45" s="116"/>
      <c r="W45" s="116"/>
      <c r="X45" s="116"/>
      <c r="Y45" s="116"/>
      <c r="Z45" s="116"/>
      <c r="AA45" s="118"/>
      <c r="AB45" s="115"/>
    </row>
    <row r="46" spans="1:28" ht="15.75" thickBot="1" x14ac:dyDescent="0.3">
      <c r="A46" s="115"/>
      <c r="B46" s="116"/>
      <c r="C46" s="162"/>
      <c r="D46" s="154"/>
      <c r="E46" s="158"/>
      <c r="F46" s="158"/>
      <c r="G46" s="158"/>
      <c r="H46" s="158"/>
      <c r="I46" s="158"/>
      <c r="J46" s="158"/>
      <c r="K46" s="120" t="str">
        <f>IF(ISTEXT(C46),L46," ")</f>
        <v xml:space="preserve"> </v>
      </c>
      <c r="L46" s="245">
        <v>0</v>
      </c>
      <c r="M46" s="245"/>
      <c r="N46" s="117"/>
      <c r="O46" s="165"/>
      <c r="P46" s="97"/>
      <c r="Q46" s="116"/>
      <c r="R46" s="116"/>
      <c r="S46" s="116"/>
      <c r="T46" s="116"/>
      <c r="U46" s="116"/>
      <c r="V46" s="116"/>
      <c r="W46" s="116"/>
      <c r="X46" s="116"/>
      <c r="Y46" s="116"/>
      <c r="Z46" s="116"/>
      <c r="AA46" s="118"/>
      <c r="AB46" s="115"/>
    </row>
    <row r="47" spans="1:28" ht="12.75" x14ac:dyDescent="0.2">
      <c r="A47" s="115"/>
      <c r="B47" s="116"/>
      <c r="C47" s="33"/>
      <c r="D47" s="160"/>
      <c r="E47" s="160"/>
      <c r="F47" s="160"/>
      <c r="G47" s="160"/>
      <c r="H47" s="160"/>
      <c r="I47" s="160"/>
      <c r="J47" s="160"/>
      <c r="K47" s="160"/>
      <c r="L47" s="245"/>
      <c r="M47" s="245"/>
      <c r="N47" s="117"/>
      <c r="O47" s="123"/>
      <c r="P47" s="116"/>
      <c r="Q47" s="51"/>
      <c r="R47" s="166" t="s">
        <v>42</v>
      </c>
      <c r="S47" s="166"/>
      <c r="T47" s="166"/>
      <c r="U47" s="166"/>
      <c r="V47" s="166"/>
      <c r="W47" s="256" t="str">
        <f>IF((SUM($K$9:$K$59)+SUM($X$9:$X$45))&gt;1,(SUM($K$9:$K$59)+SUM($X$9:$X$45)),"")</f>
        <v/>
      </c>
      <c r="X47" s="256"/>
      <c r="Y47" s="52"/>
      <c r="Z47" s="116"/>
      <c r="AA47" s="54"/>
      <c r="AB47" s="115"/>
    </row>
    <row r="48" spans="1:28" x14ac:dyDescent="0.25">
      <c r="A48" s="115"/>
      <c r="B48" s="116"/>
      <c r="C48" s="162"/>
      <c r="D48" s="154"/>
      <c r="E48" s="158"/>
      <c r="F48" s="158"/>
      <c r="G48" s="158"/>
      <c r="H48" s="158"/>
      <c r="I48" s="158"/>
      <c r="J48" s="158"/>
      <c r="K48" s="120" t="str">
        <f>IF(ISTEXT(C48),L48," ")</f>
        <v xml:space="preserve"> </v>
      </c>
      <c r="L48" s="245">
        <v>0</v>
      </c>
      <c r="M48" s="245"/>
      <c r="N48" s="117"/>
      <c r="O48" s="123"/>
      <c r="P48" s="116"/>
      <c r="Q48" s="42"/>
      <c r="R48" s="161" t="s">
        <v>43</v>
      </c>
      <c r="S48" s="161"/>
      <c r="T48" s="161"/>
      <c r="U48" s="161"/>
      <c r="V48" s="161"/>
      <c r="W48" s="259"/>
      <c r="X48" s="259"/>
      <c r="Y48" s="43"/>
      <c r="Z48" s="116"/>
      <c r="AA48" s="118"/>
      <c r="AB48" s="115"/>
    </row>
    <row r="49" spans="1:56" x14ac:dyDescent="0.25">
      <c r="A49" s="115"/>
      <c r="B49" s="116"/>
      <c r="C49" s="33"/>
      <c r="D49" s="160"/>
      <c r="E49" s="160"/>
      <c r="F49" s="160"/>
      <c r="G49" s="160"/>
      <c r="H49" s="160"/>
      <c r="I49" s="160"/>
      <c r="J49" s="160"/>
      <c r="K49" s="160"/>
      <c r="L49" s="245"/>
      <c r="M49" s="245"/>
      <c r="N49" s="117"/>
      <c r="O49" s="123"/>
      <c r="P49" s="116"/>
      <c r="Q49" s="42"/>
      <c r="R49" s="161" t="s">
        <v>44</v>
      </c>
      <c r="S49" s="161"/>
      <c r="T49" s="161"/>
      <c r="U49" s="161"/>
      <c r="V49" s="161"/>
      <c r="W49" s="259"/>
      <c r="X49" s="259"/>
      <c r="Y49" s="43"/>
      <c r="Z49" s="116"/>
      <c r="AA49" s="118"/>
      <c r="AB49" s="115"/>
    </row>
    <row r="50" spans="1:56" x14ac:dyDescent="0.25">
      <c r="A50" s="115"/>
      <c r="B50" s="116"/>
      <c r="C50" s="53" t="s">
        <v>125</v>
      </c>
      <c r="D50" s="164"/>
      <c r="E50" s="164"/>
      <c r="F50" s="164"/>
      <c r="G50" s="164"/>
      <c r="H50" s="164"/>
      <c r="I50" s="164"/>
      <c r="J50" s="164"/>
      <c r="K50" s="121"/>
      <c r="L50" s="245"/>
      <c r="M50" s="245"/>
      <c r="N50" s="117"/>
      <c r="O50" s="123"/>
      <c r="P50" s="116"/>
      <c r="Q50" s="42"/>
      <c r="R50" s="161" t="s">
        <v>45</v>
      </c>
      <c r="S50" s="161"/>
      <c r="T50" s="161"/>
      <c r="U50" s="161"/>
      <c r="V50" s="161"/>
      <c r="W50" s="254"/>
      <c r="X50" s="254"/>
      <c r="Y50" s="43"/>
      <c r="Z50" s="116"/>
      <c r="AA50" s="118"/>
      <c r="AB50" s="115"/>
    </row>
    <row r="51" spans="1:56" x14ac:dyDescent="0.25">
      <c r="A51" s="115"/>
      <c r="B51" s="116"/>
      <c r="C51" s="162"/>
      <c r="D51" s="78"/>
      <c r="E51" s="164"/>
      <c r="F51" s="164"/>
      <c r="G51" s="164"/>
      <c r="H51" s="164"/>
      <c r="I51" s="164"/>
      <c r="J51" s="164"/>
      <c r="K51" s="120" t="str">
        <f>IF(ISTEXT(C51),L51," ")</f>
        <v xml:space="preserve"> </v>
      </c>
      <c r="L51" s="245">
        <v>0</v>
      </c>
      <c r="M51" s="245"/>
      <c r="N51" s="117"/>
      <c r="O51" s="123"/>
      <c r="P51" s="116"/>
      <c r="Q51" s="42"/>
      <c r="R51" s="161" t="s">
        <v>46</v>
      </c>
      <c r="S51" s="161"/>
      <c r="T51" s="161"/>
      <c r="U51" s="161"/>
      <c r="V51" s="161"/>
      <c r="W51" s="254"/>
      <c r="X51" s="254"/>
      <c r="Y51" s="43"/>
      <c r="Z51" s="116"/>
      <c r="AA51" s="118"/>
      <c r="AB51" s="115"/>
    </row>
    <row r="52" spans="1:56" x14ac:dyDescent="0.25">
      <c r="A52" s="115"/>
      <c r="B52" s="116"/>
      <c r="C52" s="56"/>
      <c r="D52" s="32"/>
      <c r="E52" s="32"/>
      <c r="F52" s="32"/>
      <c r="G52" s="32"/>
      <c r="H52" s="32"/>
      <c r="I52" s="32"/>
      <c r="J52" s="32"/>
      <c r="K52" s="32"/>
      <c r="L52" s="245"/>
      <c r="M52" s="245"/>
      <c r="N52" s="117"/>
      <c r="O52" s="116"/>
      <c r="P52" s="116"/>
      <c r="Q52" s="42"/>
      <c r="R52" s="161" t="s">
        <v>47</v>
      </c>
      <c r="S52" s="161"/>
      <c r="T52" s="161"/>
      <c r="U52" s="161"/>
      <c r="V52" s="161"/>
      <c r="W52" s="254"/>
      <c r="X52" s="254"/>
      <c r="Y52" s="43"/>
      <c r="Z52" s="116"/>
      <c r="AA52" s="118"/>
      <c r="AB52" s="115"/>
    </row>
    <row r="53" spans="1:56" x14ac:dyDescent="0.25">
      <c r="A53" s="115"/>
      <c r="B53" s="116"/>
      <c r="C53" s="162"/>
      <c r="D53" s="78"/>
      <c r="E53" s="164"/>
      <c r="F53" s="164"/>
      <c r="G53" s="164"/>
      <c r="H53" s="164"/>
      <c r="I53" s="164"/>
      <c r="J53" s="164"/>
      <c r="K53" s="120" t="str">
        <f>IF(ISTEXT(C53),L53," ")</f>
        <v xml:space="preserve"> </v>
      </c>
      <c r="L53" s="245">
        <v>0</v>
      </c>
      <c r="M53" s="245"/>
      <c r="N53" s="117"/>
      <c r="O53" s="116"/>
      <c r="P53" s="116"/>
      <c r="Q53" s="42"/>
      <c r="R53" s="161" t="s">
        <v>48</v>
      </c>
      <c r="S53" s="161"/>
      <c r="T53" s="161"/>
      <c r="U53" s="161"/>
      <c r="V53" s="161"/>
      <c r="W53" s="254"/>
      <c r="X53" s="254"/>
      <c r="Y53" s="43"/>
      <c r="Z53" s="116"/>
      <c r="AA53" s="118"/>
      <c r="AB53" s="115"/>
    </row>
    <row r="54" spans="1:56" x14ac:dyDescent="0.25">
      <c r="A54" s="115"/>
      <c r="B54" s="116"/>
      <c r="C54" s="56"/>
      <c r="D54" s="32"/>
      <c r="E54" s="32"/>
      <c r="F54" s="32"/>
      <c r="G54" s="32"/>
      <c r="H54" s="32"/>
      <c r="I54" s="32"/>
      <c r="J54" s="32"/>
      <c r="K54" s="32"/>
      <c r="L54" s="245"/>
      <c r="M54" s="245"/>
      <c r="N54" s="117"/>
      <c r="O54" s="116"/>
      <c r="P54" s="116"/>
      <c r="Q54" s="42"/>
      <c r="R54" s="161" t="s">
        <v>49</v>
      </c>
      <c r="S54" s="161"/>
      <c r="T54" s="161"/>
      <c r="U54" s="161"/>
      <c r="V54" s="161"/>
      <c r="W54" s="255" t="str">
        <f>IF((SUM(W47:X53))&gt;1,(SUM(W47:X53)),"")</f>
        <v/>
      </c>
      <c r="X54" s="255"/>
      <c r="Y54" s="43"/>
      <c r="Z54" s="116"/>
      <c r="AA54" s="118"/>
      <c r="AB54" s="115"/>
    </row>
    <row r="55" spans="1:56" ht="15.75" thickBot="1" x14ac:dyDescent="0.3">
      <c r="A55" s="115"/>
      <c r="B55" s="116"/>
      <c r="C55" s="162"/>
      <c r="D55" s="78"/>
      <c r="E55" s="164"/>
      <c r="F55" s="164"/>
      <c r="G55" s="164"/>
      <c r="H55" s="164"/>
      <c r="I55" s="164"/>
      <c r="J55" s="164"/>
      <c r="K55" s="120" t="str">
        <f>IF(ISTEXT(C55),L55," ")</f>
        <v xml:space="preserve"> </v>
      </c>
      <c r="L55" s="245">
        <v>0</v>
      </c>
      <c r="M55" s="245"/>
      <c r="N55" s="117"/>
      <c r="O55" s="116"/>
      <c r="P55" s="116"/>
      <c r="Q55" s="44"/>
      <c r="R55" s="45"/>
      <c r="S55" s="45"/>
      <c r="T55" s="45"/>
      <c r="U55" s="45"/>
      <c r="V55" s="45"/>
      <c r="W55" s="45"/>
      <c r="X55" s="45"/>
      <c r="Y55" s="46"/>
      <c r="Z55" s="116"/>
      <c r="AA55" s="118"/>
      <c r="AB55" s="115"/>
    </row>
    <row r="56" spans="1:56" s="49" customFormat="1" x14ac:dyDescent="0.25">
      <c r="A56" s="115"/>
      <c r="B56" s="116"/>
      <c r="C56" s="56"/>
      <c r="D56" s="32"/>
      <c r="E56" s="32"/>
      <c r="F56" s="32"/>
      <c r="G56" s="32"/>
      <c r="H56" s="32"/>
      <c r="I56" s="32"/>
      <c r="J56" s="32"/>
      <c r="K56" s="32"/>
      <c r="L56" s="245"/>
      <c r="M56" s="245"/>
      <c r="N56" s="117"/>
      <c r="O56" s="116"/>
      <c r="P56" s="116"/>
      <c r="Q56" s="116"/>
      <c r="R56" s="116"/>
      <c r="S56" s="116"/>
      <c r="T56" s="116"/>
      <c r="U56" s="116"/>
      <c r="V56" s="116"/>
      <c r="W56" s="116"/>
      <c r="X56" s="116"/>
      <c r="Y56" s="116"/>
      <c r="Z56" s="116"/>
      <c r="AA56" s="118"/>
      <c r="AB56" s="115"/>
    </row>
    <row r="57" spans="1:56" x14ac:dyDescent="0.25">
      <c r="A57" s="115"/>
      <c r="B57" s="116"/>
      <c r="C57" s="162"/>
      <c r="D57" s="78"/>
      <c r="E57" s="164"/>
      <c r="F57" s="164"/>
      <c r="G57" s="164"/>
      <c r="H57" s="164"/>
      <c r="I57" s="164"/>
      <c r="J57" s="164"/>
      <c r="K57" s="120" t="str">
        <f>IF(ISTEXT(C57),L57," ")</f>
        <v xml:space="preserve"> </v>
      </c>
      <c r="L57" s="245">
        <v>0</v>
      </c>
      <c r="M57" s="245"/>
      <c r="N57" s="117"/>
      <c r="O57" s="116"/>
      <c r="P57" s="116"/>
      <c r="Q57" s="116"/>
      <c r="R57" s="116"/>
      <c r="S57" s="116"/>
      <c r="T57" s="116"/>
      <c r="U57" s="116"/>
      <c r="V57" s="116"/>
      <c r="W57" s="116"/>
      <c r="X57" s="116"/>
      <c r="Y57" s="116"/>
      <c r="Z57" s="116"/>
      <c r="AA57" s="118"/>
      <c r="AB57" s="115"/>
    </row>
    <row r="58" spans="1:56" x14ac:dyDescent="0.25">
      <c r="A58" s="115"/>
      <c r="B58" s="116"/>
      <c r="C58" s="116"/>
      <c r="D58" s="32"/>
      <c r="E58" s="32"/>
      <c r="F58" s="32"/>
      <c r="G58" s="32"/>
      <c r="H58" s="32"/>
      <c r="I58" s="32"/>
      <c r="J58" s="32"/>
      <c r="K58" s="32"/>
      <c r="L58" s="32"/>
      <c r="M58" s="32"/>
      <c r="N58" s="117"/>
      <c r="O58" s="116"/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8"/>
      <c r="AB58" s="115"/>
    </row>
    <row r="59" spans="1:56" x14ac:dyDescent="0.25">
      <c r="A59" s="115"/>
      <c r="B59" s="116"/>
      <c r="C59" s="116"/>
      <c r="D59" s="116"/>
      <c r="E59" s="116"/>
      <c r="F59" s="116"/>
      <c r="G59" s="116"/>
      <c r="H59" s="116"/>
      <c r="I59" s="116"/>
      <c r="J59" s="116"/>
      <c r="K59" s="116"/>
      <c r="L59" s="155"/>
      <c r="M59" s="155"/>
      <c r="N59" s="117"/>
      <c r="O59" s="116"/>
      <c r="P59" s="116"/>
      <c r="Q59" s="116"/>
      <c r="R59" s="116"/>
      <c r="S59" s="116"/>
      <c r="T59" s="116"/>
      <c r="U59" s="116"/>
      <c r="V59" s="116"/>
      <c r="W59" s="116"/>
      <c r="X59" s="116"/>
      <c r="Y59" s="116"/>
      <c r="Z59" s="116"/>
      <c r="AA59" s="118"/>
      <c r="AB59" s="115"/>
    </row>
    <row r="61" spans="1:56" x14ac:dyDescent="0.25">
      <c r="AC61" s="251" t="s">
        <v>151</v>
      </c>
      <c r="AD61" s="251"/>
      <c r="AE61" s="251"/>
      <c r="AF61" s="251"/>
      <c r="AG61" s="251"/>
      <c r="AH61" s="251"/>
      <c r="AI61" s="251"/>
      <c r="AJ61" s="251"/>
      <c r="AK61" s="251"/>
      <c r="AL61" s="251"/>
      <c r="AM61" s="251"/>
      <c r="AN61" s="251"/>
      <c r="AO61" s="251"/>
      <c r="AP61" s="251"/>
      <c r="AQ61" s="251"/>
      <c r="AR61" s="251"/>
      <c r="AS61" s="251"/>
      <c r="AT61" s="251"/>
      <c r="AU61" s="251"/>
      <c r="AV61" s="251"/>
      <c r="AW61" s="251"/>
      <c r="AX61" s="251"/>
      <c r="AY61" s="251"/>
      <c r="AZ61" s="251"/>
      <c r="BA61" s="251"/>
      <c r="BB61" s="251"/>
      <c r="BC61" s="251"/>
      <c r="BD61" s="251"/>
    </row>
    <row r="67" spans="15:28" x14ac:dyDescent="0.25">
      <c r="O67" s="183" t="s">
        <v>199</v>
      </c>
      <c r="P67" s="55"/>
      <c r="Q67" s="55"/>
      <c r="R67" s="55"/>
      <c r="S67" s="55"/>
      <c r="T67" s="55"/>
      <c r="U67" s="55"/>
      <c r="V67" s="55"/>
      <c r="W67" s="55"/>
      <c r="X67" s="55"/>
      <c r="Y67" s="55"/>
      <c r="Z67" s="55"/>
      <c r="AA67" s="118"/>
      <c r="AB67" s="115"/>
    </row>
    <row r="68" spans="15:28" x14ac:dyDescent="0.25">
      <c r="O68" s="162"/>
      <c r="P68" s="176" t="s">
        <v>200</v>
      </c>
      <c r="Q68" s="184"/>
      <c r="R68" s="184"/>
      <c r="S68" s="184"/>
      <c r="T68" s="184"/>
      <c r="U68" s="184"/>
      <c r="V68" s="184"/>
      <c r="W68" s="184"/>
      <c r="X68" s="120" t="str">
        <f>IF(ISTEXT(O68),Y68," ")</f>
        <v xml:space="preserve"> </v>
      </c>
      <c r="Y68" s="245">
        <v>0</v>
      </c>
      <c r="Z68" s="245"/>
      <c r="AA68" s="118"/>
      <c r="AB68" s="115"/>
    </row>
    <row r="69" spans="15:28" x14ac:dyDescent="0.25">
      <c r="O69" s="162"/>
      <c r="P69" s="176" t="s">
        <v>201</v>
      </c>
      <c r="Q69" s="184"/>
      <c r="R69" s="184"/>
      <c r="S69" s="184"/>
      <c r="T69" s="184"/>
      <c r="U69" s="184"/>
      <c r="V69" s="184"/>
      <c r="W69" s="184"/>
      <c r="X69" s="120" t="str">
        <f>IF(ISTEXT(O69),Y69," ")</f>
        <v xml:space="preserve"> </v>
      </c>
      <c r="Y69" s="245">
        <v>0</v>
      </c>
      <c r="Z69" s="245"/>
      <c r="AA69" s="118"/>
      <c r="AB69" s="115"/>
    </row>
  </sheetData>
  <mergeCells count="82">
    <mergeCell ref="Y68:Z68"/>
    <mergeCell ref="Y69:Z69"/>
    <mergeCell ref="P1:AA1"/>
    <mergeCell ref="A3:D3"/>
    <mergeCell ref="E3:J3"/>
    <mergeCell ref="K3:L3"/>
    <mergeCell ref="M3:R3"/>
    <mergeCell ref="S3:V3"/>
    <mergeCell ref="W3:Z3"/>
    <mergeCell ref="L6:M6"/>
    <mergeCell ref="Y6:Z6"/>
    <mergeCell ref="L7:M7"/>
    <mergeCell ref="C8:M8"/>
    <mergeCell ref="O8:S8"/>
    <mergeCell ref="T8:X8"/>
    <mergeCell ref="L9:M9"/>
    <mergeCell ref="Y9:Z9"/>
    <mergeCell ref="L10:M10"/>
    <mergeCell ref="Y10:Z10"/>
    <mergeCell ref="L11:M11"/>
    <mergeCell ref="Y11:Z11"/>
    <mergeCell ref="Y12:Z12"/>
    <mergeCell ref="C13:H13"/>
    <mergeCell ref="I13:M13"/>
    <mergeCell ref="Y13:Z13"/>
    <mergeCell ref="C23:H23"/>
    <mergeCell ref="I23:M23"/>
    <mergeCell ref="Y23:Z23"/>
    <mergeCell ref="Y14:Z14"/>
    <mergeCell ref="Y15:Z15"/>
    <mergeCell ref="P16:W16"/>
    <mergeCell ref="Y16:Z16"/>
    <mergeCell ref="Y28:Z28"/>
    <mergeCell ref="Y18:Z18"/>
    <mergeCell ref="Y19:Z19"/>
    <mergeCell ref="Y20:Z20"/>
    <mergeCell ref="Y21:Z21"/>
    <mergeCell ref="Y24:Z24"/>
    <mergeCell ref="Y25:Z25"/>
    <mergeCell ref="Y26:Z26"/>
    <mergeCell ref="Y27:Z27"/>
    <mergeCell ref="L41:M41"/>
    <mergeCell ref="Y41:Z41"/>
    <mergeCell ref="Y29:Z29"/>
    <mergeCell ref="Y30:Z30"/>
    <mergeCell ref="Y31:Z31"/>
    <mergeCell ref="Y32:Z32"/>
    <mergeCell ref="Y33:Z33"/>
    <mergeCell ref="Y34:Z34"/>
    <mergeCell ref="Y35:Z35"/>
    <mergeCell ref="Y36:Z36"/>
    <mergeCell ref="Y37:Z37"/>
    <mergeCell ref="L40:M40"/>
    <mergeCell ref="Y40:Z40"/>
    <mergeCell ref="L42:M42"/>
    <mergeCell ref="Y42:Z42"/>
    <mergeCell ref="L43:M43"/>
    <mergeCell ref="Y43:Z43"/>
    <mergeCell ref="L44:M44"/>
    <mergeCell ref="Y44:Z44"/>
    <mergeCell ref="L45:M45"/>
    <mergeCell ref="L46:M46"/>
    <mergeCell ref="L47:M47"/>
    <mergeCell ref="W47:X47"/>
    <mergeCell ref="L48:M48"/>
    <mergeCell ref="W48:X48"/>
    <mergeCell ref="L49:M49"/>
    <mergeCell ref="W49:X49"/>
    <mergeCell ref="L50:M50"/>
    <mergeCell ref="W50:X50"/>
    <mergeCell ref="L51:M51"/>
    <mergeCell ref="W51:X51"/>
    <mergeCell ref="AC61:BD61"/>
    <mergeCell ref="L55:M55"/>
    <mergeCell ref="L56:M56"/>
    <mergeCell ref="L57:M57"/>
    <mergeCell ref="L52:M52"/>
    <mergeCell ref="W52:X52"/>
    <mergeCell ref="L53:M53"/>
    <mergeCell ref="W53:X53"/>
    <mergeCell ref="L54:M54"/>
    <mergeCell ref="W54:X54"/>
  </mergeCells>
  <printOptions horizontalCentered="1" verticalCentered="1"/>
  <pageMargins left="0.25" right="0.25" top="0.25" bottom="0.25" header="0.25" footer="0.25"/>
  <pageSetup scale="84" orientation="portrait" r:id="rId1"/>
  <headerFooter>
    <oddHeader>&amp;L&amp;G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114"/>
  <sheetViews>
    <sheetView tabSelected="1" zoomScaleNormal="100" zoomScaleSheetLayoutView="115" zoomScalePageLayoutView="110" workbookViewId="0">
      <selection activeCell="C113" sqref="A113:AD114"/>
    </sheetView>
  </sheetViews>
  <sheetFormatPr baseColWidth="10" defaultColWidth="8.85546875" defaultRowHeight="15" x14ac:dyDescent="0.25"/>
  <cols>
    <col min="1" max="2" width="2.85546875" customWidth="1"/>
    <col min="3" max="3" width="4.7109375" customWidth="1"/>
    <col min="4" max="7" width="3.42578125" customWidth="1"/>
    <col min="8" max="8" width="7" customWidth="1"/>
    <col min="9" max="9" width="4.7109375" customWidth="1"/>
    <col min="10" max="10" width="24.85546875" customWidth="1"/>
    <col min="11" max="11" width="12.5703125" customWidth="1"/>
    <col min="12" max="12" width="9.42578125" bestFit="1" customWidth="1"/>
    <col min="13" max="13" width="3.42578125" customWidth="1"/>
    <col min="14" max="14" width="6" customWidth="1"/>
    <col min="15" max="15" width="2.85546875" style="47" customWidth="1"/>
    <col min="16" max="16" width="4.7109375" customWidth="1"/>
    <col min="17" max="23" width="3.42578125" customWidth="1"/>
    <col min="24" max="24" width="16" customWidth="1"/>
    <col min="25" max="25" width="14.28515625" customWidth="1"/>
    <col min="26" max="26" width="9.42578125" bestFit="1" customWidth="1"/>
    <col min="27" max="27" width="3.42578125" customWidth="1"/>
    <col min="28" max="28" width="4.7109375" customWidth="1"/>
    <col min="29" max="29" width="2.85546875" style="48" customWidth="1"/>
    <col min="30" max="30" width="2.85546875" customWidth="1"/>
    <col min="32" max="32" width="7.85546875" hidden="1" customWidth="1"/>
    <col min="33" max="33" width="10.5703125" hidden="1" customWidth="1"/>
    <col min="34" max="34" width="13.85546875" hidden="1" customWidth="1"/>
    <col min="35" max="35" width="10.5703125" hidden="1" customWidth="1"/>
    <col min="36" max="36" width="0" hidden="1" customWidth="1"/>
    <col min="37" max="37" width="10.5703125" hidden="1" customWidth="1"/>
    <col min="38" max="38" width="0" hidden="1" customWidth="1"/>
  </cols>
  <sheetData>
    <row r="1" spans="1:35" ht="29.2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28"/>
      <c r="P1" s="129"/>
      <c r="Q1" s="127"/>
      <c r="R1" s="127"/>
      <c r="S1" s="130"/>
      <c r="T1" s="130"/>
      <c r="U1" s="127"/>
      <c r="V1" s="252" t="s">
        <v>89</v>
      </c>
      <c r="W1" s="265"/>
      <c r="X1" s="265"/>
      <c r="Y1" s="265"/>
      <c r="Z1" s="265"/>
      <c r="AA1" s="265"/>
      <c r="AB1" s="265"/>
      <c r="AC1" s="265"/>
      <c r="AD1" s="127"/>
    </row>
    <row r="2" spans="1:35" ht="6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</row>
    <row r="3" spans="1:35" x14ac:dyDescent="0.25">
      <c r="A3" s="239"/>
      <c r="B3" s="239"/>
      <c r="C3" s="239"/>
      <c r="D3" s="239"/>
      <c r="E3" s="240"/>
      <c r="F3" s="240"/>
      <c r="G3" s="240"/>
      <c r="H3" s="240"/>
      <c r="I3" s="240"/>
      <c r="J3" s="240"/>
      <c r="K3" s="239"/>
      <c r="L3" s="239"/>
      <c r="M3" s="239"/>
      <c r="N3" s="240"/>
      <c r="O3" s="240"/>
      <c r="P3" s="240"/>
      <c r="Q3" s="240"/>
      <c r="R3" s="240"/>
      <c r="S3" s="240"/>
      <c r="T3" s="239"/>
      <c r="U3" s="239"/>
      <c r="V3" s="239"/>
      <c r="W3" s="239"/>
      <c r="X3" s="240"/>
      <c r="Y3" s="240"/>
      <c r="Z3" s="240"/>
      <c r="AA3" s="240"/>
      <c r="AB3" s="240"/>
      <c r="AC3" s="3"/>
      <c r="AD3" s="2"/>
    </row>
    <row r="4" spans="1:35" x14ac:dyDescent="0.25">
      <c r="A4" s="2"/>
      <c r="B4" s="233"/>
      <c r="C4" s="4"/>
      <c r="D4" s="4"/>
      <c r="E4" s="5"/>
      <c r="F4" s="5"/>
      <c r="G4" s="5"/>
      <c r="H4" s="5"/>
      <c r="I4" s="5"/>
      <c r="J4" s="5"/>
      <c r="K4" s="5"/>
      <c r="L4" s="6"/>
      <c r="M4" s="6"/>
      <c r="N4" s="6"/>
      <c r="O4" s="5"/>
      <c r="P4" s="5"/>
      <c r="Q4" s="5"/>
      <c r="R4" s="5"/>
      <c r="S4" s="5"/>
      <c r="T4" s="7"/>
      <c r="U4" s="6"/>
      <c r="V4" s="6"/>
      <c r="W4" s="6"/>
      <c r="X4" s="5"/>
      <c r="Y4" s="5"/>
      <c r="Z4" s="5"/>
      <c r="AA4" s="5"/>
      <c r="AB4" s="5"/>
      <c r="AC4" s="3"/>
      <c r="AD4" s="2"/>
    </row>
    <row r="5" spans="1:35" ht="13.5" customHeight="1" x14ac:dyDescent="0.25">
      <c r="A5" s="2"/>
      <c r="B5" s="8"/>
      <c r="C5" s="9"/>
      <c r="D5" s="9"/>
      <c r="E5" s="9"/>
      <c r="F5" s="9"/>
      <c r="G5" s="9"/>
      <c r="H5" s="9"/>
      <c r="I5" s="9"/>
      <c r="J5" s="9"/>
      <c r="K5" s="9"/>
      <c r="L5" s="10"/>
      <c r="M5" s="9"/>
      <c r="N5" s="9"/>
      <c r="O5" s="11"/>
      <c r="P5" s="9"/>
      <c r="Q5" s="9"/>
      <c r="R5" s="9"/>
      <c r="S5" s="9"/>
      <c r="T5" s="9"/>
      <c r="U5" s="9"/>
      <c r="V5" s="9"/>
      <c r="W5" s="9"/>
      <c r="X5" s="9"/>
      <c r="Y5" s="9"/>
      <c r="Z5" s="10"/>
      <c r="AA5" s="9"/>
      <c r="AB5" s="9"/>
      <c r="AC5" s="13"/>
      <c r="AD5" s="2"/>
    </row>
    <row r="6" spans="1:35" x14ac:dyDescent="0.25">
      <c r="A6" s="115"/>
      <c r="B6" s="116"/>
      <c r="C6" s="9"/>
      <c r="D6" s="9"/>
      <c r="E6" s="9"/>
      <c r="F6" s="9"/>
      <c r="G6" s="9"/>
      <c r="H6" s="9"/>
      <c r="I6" s="9"/>
      <c r="J6" s="9"/>
      <c r="K6" s="9"/>
      <c r="L6" s="10"/>
      <c r="M6" s="9"/>
      <c r="N6" s="9"/>
      <c r="O6" s="117"/>
      <c r="P6" s="9"/>
      <c r="Q6" s="9"/>
      <c r="R6" s="9"/>
      <c r="S6" s="9"/>
      <c r="T6" s="9"/>
      <c r="U6" s="9"/>
      <c r="V6" s="9"/>
      <c r="W6" s="9"/>
      <c r="X6" s="9"/>
      <c r="Y6" s="9"/>
      <c r="Z6" s="10"/>
      <c r="AA6" s="9"/>
      <c r="AB6" s="9"/>
      <c r="AC6" s="118"/>
      <c r="AD6" s="115"/>
    </row>
    <row r="7" spans="1:35" x14ac:dyDescent="0.25">
      <c r="A7" s="2"/>
      <c r="B7" s="14"/>
      <c r="C7" s="9"/>
      <c r="D7" s="9"/>
      <c r="E7" s="9"/>
      <c r="F7" s="9"/>
      <c r="G7" s="9"/>
      <c r="H7" s="9"/>
      <c r="I7" s="9"/>
      <c r="J7" s="9"/>
      <c r="K7" s="15" t="str">
        <f>IF((SUM($K$30:$K$31))&gt;0,"YOUR ORDER","")</f>
        <v/>
      </c>
      <c r="L7" s="10"/>
      <c r="M7" s="243"/>
      <c r="N7" s="243"/>
      <c r="O7" s="11"/>
      <c r="P7" s="9"/>
      <c r="Q7" s="9"/>
      <c r="R7" s="9"/>
      <c r="S7" s="9"/>
      <c r="T7" s="9"/>
      <c r="U7" s="9"/>
      <c r="V7" s="9"/>
      <c r="W7" s="9"/>
      <c r="X7" s="9"/>
      <c r="Y7" s="15"/>
      <c r="Z7" s="10"/>
      <c r="AA7" s="243"/>
      <c r="AB7" s="243"/>
      <c r="AC7" s="13"/>
      <c r="AD7" s="2"/>
    </row>
    <row r="8" spans="1:35" ht="6" customHeight="1" x14ac:dyDescent="0.25">
      <c r="A8" s="2"/>
      <c r="B8" s="8"/>
      <c r="C8" s="9"/>
      <c r="D8" s="9"/>
      <c r="E8" s="9"/>
      <c r="F8" s="9"/>
      <c r="G8" s="9"/>
      <c r="H8" s="9"/>
      <c r="I8" s="9"/>
      <c r="J8" s="9"/>
      <c r="K8" s="9"/>
      <c r="L8" s="88"/>
      <c r="M8" s="244"/>
      <c r="N8" s="244"/>
      <c r="O8" s="11"/>
      <c r="P8" s="9"/>
      <c r="Q8" s="9"/>
      <c r="R8" s="9"/>
      <c r="S8" s="9"/>
      <c r="T8" s="9"/>
      <c r="U8" s="9"/>
      <c r="V8" s="9"/>
      <c r="W8" s="9"/>
      <c r="X8" s="9"/>
      <c r="Y8" s="9"/>
      <c r="Z8" s="8"/>
      <c r="AA8" s="8"/>
      <c r="AB8" s="8"/>
      <c r="AC8" s="13"/>
      <c r="AD8" s="2"/>
    </row>
    <row r="9" spans="1:35" ht="15" customHeight="1" x14ac:dyDescent="0.25">
      <c r="A9" s="2"/>
      <c r="B9" s="8"/>
      <c r="C9" s="242" t="s">
        <v>7</v>
      </c>
      <c r="D9" s="242"/>
      <c r="E9" s="242"/>
      <c r="F9" s="242"/>
      <c r="G9" s="242"/>
      <c r="H9" s="242"/>
      <c r="I9" s="242"/>
      <c r="J9" s="242"/>
      <c r="K9" s="242"/>
      <c r="L9" s="242"/>
      <c r="M9" s="242"/>
      <c r="N9" s="242"/>
      <c r="O9" s="11"/>
      <c r="P9" s="242" t="s">
        <v>87</v>
      </c>
      <c r="Q9" s="242"/>
      <c r="R9" s="242"/>
      <c r="S9" s="242"/>
      <c r="T9" s="242"/>
      <c r="U9" s="242"/>
      <c r="V9" s="242"/>
      <c r="W9" s="242"/>
      <c r="X9" s="242"/>
      <c r="Y9" s="242"/>
      <c r="Z9" s="242"/>
      <c r="AA9" s="242"/>
      <c r="AB9" s="242"/>
      <c r="AC9" s="101"/>
      <c r="AD9" s="2"/>
    </row>
    <row r="10" spans="1:35" ht="15" customHeight="1" x14ac:dyDescent="0.25">
      <c r="A10" s="2"/>
      <c r="B10" s="8"/>
      <c r="C10" s="95"/>
      <c r="D10" s="173" t="s">
        <v>9</v>
      </c>
      <c r="E10" s="78"/>
      <c r="F10" s="78"/>
      <c r="G10" s="78"/>
      <c r="H10" s="78"/>
      <c r="I10" s="78"/>
      <c r="J10" s="78"/>
      <c r="K10" s="87" t="str">
        <f>IF(ISTEXT(C10),L10," ")</f>
        <v xml:space="preserve"> </v>
      </c>
      <c r="L10" s="62" t="str">
        <f>IF(ISTEXT(C10),L10," ")</f>
        <v xml:space="preserve"> </v>
      </c>
      <c r="M10" s="245"/>
      <c r="N10" s="245"/>
      <c r="O10" s="11"/>
      <c r="P10" s="95"/>
      <c r="Q10" s="86" t="s">
        <v>164</v>
      </c>
      <c r="R10" s="86"/>
      <c r="S10" s="86"/>
      <c r="T10" s="86"/>
      <c r="U10" s="86"/>
      <c r="V10" s="86"/>
      <c r="W10" s="86"/>
      <c r="X10" s="86"/>
      <c r="Y10" s="71"/>
      <c r="Z10" s="22"/>
      <c r="AA10" s="64"/>
      <c r="AB10" s="64"/>
      <c r="AC10" s="101"/>
      <c r="AD10" s="2"/>
      <c r="AG10" s="100"/>
      <c r="AH10" s="189"/>
      <c r="AI10" s="190"/>
    </row>
    <row r="11" spans="1:35" ht="15" customHeight="1" x14ac:dyDescent="0.25">
      <c r="A11" s="2"/>
      <c r="B11" s="8"/>
      <c r="C11" s="99"/>
      <c r="D11" s="173" t="s">
        <v>50</v>
      </c>
      <c r="E11" s="78"/>
      <c r="F11" s="78"/>
      <c r="G11" s="78"/>
      <c r="H11" s="78"/>
      <c r="I11" s="78"/>
      <c r="J11" s="78"/>
      <c r="K11" s="71" t="str">
        <f>IF(ISTEXT(C11),L11," ")</f>
        <v xml:space="preserve"> </v>
      </c>
      <c r="L11" s="122"/>
      <c r="M11" s="245"/>
      <c r="N11" s="245"/>
      <c r="O11" s="11" t="str">
        <f t="shared" ref="O11:O26" si="0">IF(ISTEXT(C11),M11," ")</f>
        <v xml:space="preserve"> </v>
      </c>
      <c r="P11" s="95"/>
      <c r="Q11" s="86" t="s">
        <v>167</v>
      </c>
      <c r="R11" s="86"/>
      <c r="S11" s="86"/>
      <c r="T11" s="86"/>
      <c r="U11" s="86"/>
      <c r="V11" s="86"/>
      <c r="W11" s="86"/>
      <c r="X11" s="86"/>
      <c r="Y11" s="71" t="str">
        <f>IF(ISTEXT(P11),Z11," ")</f>
        <v xml:space="preserve"> </v>
      </c>
      <c r="Z11" s="122"/>
      <c r="AA11" s="245"/>
      <c r="AB11" s="245"/>
      <c r="AC11" s="101" t="str">
        <f>IF(ISTEXT(P11),AA11," ")</f>
        <v xml:space="preserve"> </v>
      </c>
      <c r="AD11" s="2"/>
      <c r="AF11" s="96"/>
      <c r="AG11" s="50"/>
      <c r="AH11" s="23"/>
    </row>
    <row r="12" spans="1:35" ht="15" customHeight="1" x14ac:dyDescent="0.25">
      <c r="A12" s="2"/>
      <c r="B12" s="8"/>
      <c r="C12" s="24"/>
      <c r="D12" s="173" t="s">
        <v>13</v>
      </c>
      <c r="E12" s="78"/>
      <c r="F12" s="78"/>
      <c r="G12" s="78"/>
      <c r="H12" s="78"/>
      <c r="I12" s="78"/>
      <c r="J12" s="78"/>
      <c r="K12" s="71" t="str">
        <f>IF(ISTEXT(C12),L12," ")</f>
        <v xml:space="preserve"> </v>
      </c>
      <c r="L12" s="122"/>
      <c r="M12" s="245"/>
      <c r="N12" s="245"/>
      <c r="O12" s="11" t="str">
        <f t="shared" si="0"/>
        <v xml:space="preserve"> </v>
      </c>
      <c r="P12" s="29"/>
      <c r="Q12" s="63"/>
      <c r="R12" s="63"/>
      <c r="S12" s="63"/>
      <c r="T12" s="63"/>
      <c r="U12" s="63"/>
      <c r="V12" s="63"/>
      <c r="W12" s="63"/>
      <c r="X12" s="63"/>
      <c r="Y12" s="63"/>
      <c r="Z12" s="22"/>
      <c r="AA12" s="65"/>
      <c r="AB12" s="64"/>
      <c r="AC12" s="101" t="str">
        <f t="shared" ref="AC12:AC42" si="1">IF(ISTEXT(P12),AA12," ")</f>
        <v xml:space="preserve"> </v>
      </c>
      <c r="AD12" s="2"/>
      <c r="AH12" s="23"/>
    </row>
    <row r="13" spans="1:35" ht="15" customHeight="1" x14ac:dyDescent="0.25">
      <c r="A13" s="2"/>
      <c r="B13" s="8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11" t="str">
        <f t="shared" si="0"/>
        <v xml:space="preserve"> </v>
      </c>
      <c r="P13" s="242" t="s">
        <v>169</v>
      </c>
      <c r="Q13" s="242"/>
      <c r="R13" s="242"/>
      <c r="S13" s="242"/>
      <c r="T13" s="242"/>
      <c r="U13" s="242"/>
      <c r="V13" s="242"/>
      <c r="W13" s="242"/>
      <c r="X13" s="242"/>
      <c r="Y13" s="242"/>
      <c r="Z13" s="242"/>
      <c r="AA13" s="242"/>
      <c r="AB13" s="242"/>
      <c r="AC13" s="101"/>
      <c r="AD13" s="2"/>
      <c r="AF13" s="27"/>
      <c r="AG13" s="50"/>
      <c r="AH13" s="23"/>
    </row>
    <row r="14" spans="1:35" ht="15" customHeight="1" x14ac:dyDescent="0.25">
      <c r="A14" s="2"/>
      <c r="B14" s="8"/>
      <c r="C14" s="242" t="s">
        <v>15</v>
      </c>
      <c r="D14" s="242"/>
      <c r="E14" s="242"/>
      <c r="F14" s="242"/>
      <c r="G14" s="242"/>
      <c r="H14" s="242"/>
      <c r="I14" s="242" t="s">
        <v>16</v>
      </c>
      <c r="J14" s="242"/>
      <c r="K14" s="242"/>
      <c r="L14" s="242"/>
      <c r="M14" s="242"/>
      <c r="N14" s="242"/>
      <c r="O14" s="11">
        <f t="shared" si="0"/>
        <v>0</v>
      </c>
      <c r="P14" s="98"/>
      <c r="Q14" s="86" t="s">
        <v>159</v>
      </c>
      <c r="R14" s="86"/>
      <c r="S14" s="86"/>
      <c r="T14" s="86"/>
      <c r="U14" s="86"/>
      <c r="V14" s="86"/>
      <c r="W14" s="86"/>
      <c r="X14" s="86"/>
      <c r="Y14" s="71"/>
      <c r="Z14" s="22"/>
      <c r="AA14" s="262"/>
      <c r="AB14" s="245"/>
      <c r="AC14" s="101" t="str">
        <f t="shared" si="1"/>
        <v xml:space="preserve"> </v>
      </c>
      <c r="AD14" s="2"/>
      <c r="AF14" s="27"/>
      <c r="AG14" s="50"/>
      <c r="AH14" s="23"/>
    </row>
    <row r="15" spans="1:35" ht="15" customHeight="1" x14ac:dyDescent="0.25">
      <c r="A15" s="2"/>
      <c r="B15" s="8"/>
      <c r="C15" s="95"/>
      <c r="D15" s="173" t="s">
        <v>18</v>
      </c>
      <c r="E15" s="175"/>
      <c r="F15" s="175"/>
      <c r="G15" s="175"/>
      <c r="H15" s="175"/>
      <c r="I15" s="95"/>
      <c r="J15" s="173" t="s">
        <v>19</v>
      </c>
      <c r="K15" s="175"/>
      <c r="L15" s="175"/>
      <c r="M15" s="175"/>
      <c r="N15" s="175"/>
      <c r="O15" s="11" t="str">
        <f t="shared" si="0"/>
        <v xml:space="preserve"> </v>
      </c>
      <c r="P15" s="95"/>
      <c r="Q15" s="86" t="s">
        <v>158</v>
      </c>
      <c r="R15" s="86"/>
      <c r="S15" s="86"/>
      <c r="T15" s="86"/>
      <c r="U15" s="86"/>
      <c r="V15" s="86"/>
      <c r="W15" s="86"/>
      <c r="X15" s="86"/>
      <c r="Y15" s="71"/>
      <c r="Z15" s="22"/>
      <c r="AA15" s="262"/>
      <c r="AB15" s="245"/>
      <c r="AC15" s="101" t="str">
        <f t="shared" si="1"/>
        <v xml:space="preserve"> </v>
      </c>
      <c r="AD15" s="2"/>
      <c r="AF15" s="27"/>
      <c r="AG15" s="50"/>
      <c r="AH15" s="23"/>
    </row>
    <row r="16" spans="1:35" ht="15" customHeight="1" x14ac:dyDescent="0.25">
      <c r="A16" s="2"/>
      <c r="B16" s="8"/>
      <c r="C16" s="95"/>
      <c r="D16" s="270" t="s">
        <v>21</v>
      </c>
      <c r="E16" s="270"/>
      <c r="F16" s="270"/>
      <c r="G16" s="270"/>
      <c r="H16" s="270"/>
      <c r="I16" s="95"/>
      <c r="J16" s="175" t="s">
        <v>21</v>
      </c>
      <c r="K16" s="175"/>
      <c r="L16" s="175"/>
      <c r="M16" s="175"/>
      <c r="N16" s="175"/>
      <c r="O16" s="11" t="str">
        <f t="shared" si="0"/>
        <v xml:space="preserve"> </v>
      </c>
      <c r="P16" s="95"/>
      <c r="Q16" s="86" t="s">
        <v>231</v>
      </c>
      <c r="R16" s="86"/>
      <c r="S16" s="86"/>
      <c r="T16" s="86"/>
      <c r="U16" s="86"/>
      <c r="V16" s="86"/>
      <c r="W16" s="86"/>
      <c r="X16" s="86"/>
      <c r="Y16" s="71" t="str">
        <f>IF(ISTEXT(P16),Z16," ")</f>
        <v xml:space="preserve"> </v>
      </c>
      <c r="Z16" s="122"/>
      <c r="AA16" s="245"/>
      <c r="AB16" s="245"/>
      <c r="AC16" s="101" t="str">
        <f t="shared" si="1"/>
        <v xml:space="preserve"> </v>
      </c>
      <c r="AD16" s="2"/>
      <c r="AF16" s="27"/>
      <c r="AG16" s="50"/>
      <c r="AH16" s="23"/>
    </row>
    <row r="17" spans="1:34" ht="15" customHeight="1" x14ac:dyDescent="0.25">
      <c r="A17" s="2"/>
      <c r="B17" s="8"/>
      <c r="C17" s="24"/>
      <c r="D17" s="89" t="s">
        <v>23</v>
      </c>
      <c r="E17" s="89"/>
      <c r="F17" s="89"/>
      <c r="G17" s="89"/>
      <c r="H17" s="89"/>
      <c r="I17" s="24"/>
      <c r="J17" s="89" t="s">
        <v>23</v>
      </c>
      <c r="K17" s="89"/>
      <c r="L17" s="89"/>
      <c r="M17" s="89"/>
      <c r="N17" s="89"/>
      <c r="O17" s="11" t="str">
        <f t="shared" si="0"/>
        <v xml:space="preserve"> </v>
      </c>
      <c r="P17" s="162"/>
      <c r="Q17" s="235" t="s">
        <v>178</v>
      </c>
      <c r="R17" s="235"/>
      <c r="S17" s="235"/>
      <c r="T17" s="235"/>
      <c r="U17" s="235"/>
      <c r="V17" s="235"/>
      <c r="W17" s="235"/>
      <c r="X17" s="235"/>
      <c r="Y17" s="71" t="str">
        <f>IF(ISTEXT(P17),Z17," ")</f>
        <v xml:space="preserve"> </v>
      </c>
      <c r="Z17" s="234"/>
      <c r="AA17" s="245"/>
      <c r="AB17" s="245"/>
      <c r="AC17" s="101" t="str">
        <f t="shared" ref="AC17:AC19" si="2">IF(ISTEXT(P17),AA17," ")</f>
        <v xml:space="preserve"> </v>
      </c>
      <c r="AD17" s="115"/>
      <c r="AF17" s="27"/>
      <c r="AG17" s="50"/>
      <c r="AH17" s="23"/>
    </row>
    <row r="18" spans="1:34" ht="15" customHeight="1" x14ac:dyDescent="0.25">
      <c r="A18" s="2"/>
      <c r="B18" s="8"/>
      <c r="C18" s="24"/>
      <c r="D18" s="89" t="s">
        <v>25</v>
      </c>
      <c r="E18" s="89"/>
      <c r="F18" s="89"/>
      <c r="G18" s="89"/>
      <c r="H18" s="89"/>
      <c r="I18" s="24"/>
      <c r="J18" s="89" t="s">
        <v>25</v>
      </c>
      <c r="K18" s="89"/>
      <c r="L18" s="89"/>
      <c r="M18" s="89"/>
      <c r="N18" s="89"/>
      <c r="O18" s="11" t="str">
        <f t="shared" si="0"/>
        <v xml:space="preserve"> </v>
      </c>
      <c r="P18" s="162"/>
      <c r="Q18" s="235" t="s">
        <v>179</v>
      </c>
      <c r="R18" s="235"/>
      <c r="S18" s="235"/>
      <c r="T18" s="235"/>
      <c r="U18" s="235"/>
      <c r="V18" s="235"/>
      <c r="W18" s="235"/>
      <c r="X18" s="235"/>
      <c r="Y18" s="71" t="str">
        <f>IF(ISTEXT(P18),Z18," ")</f>
        <v xml:space="preserve"> </v>
      </c>
      <c r="Z18" s="234"/>
      <c r="AA18" s="245"/>
      <c r="AB18" s="245"/>
      <c r="AC18" s="101" t="str">
        <f t="shared" si="2"/>
        <v xml:space="preserve"> </v>
      </c>
      <c r="AD18" s="115"/>
      <c r="AF18" s="27"/>
      <c r="AG18" s="50"/>
      <c r="AH18" s="23"/>
    </row>
    <row r="19" spans="1:34" ht="15" customHeight="1" x14ac:dyDescent="0.25">
      <c r="A19" s="2"/>
      <c r="B19" s="8"/>
      <c r="C19" s="24"/>
      <c r="D19" s="89" t="s">
        <v>27</v>
      </c>
      <c r="E19" s="89"/>
      <c r="F19" s="89"/>
      <c r="G19" s="89"/>
      <c r="H19" s="89"/>
      <c r="I19" s="24"/>
      <c r="J19" s="89" t="s">
        <v>27</v>
      </c>
      <c r="K19" s="89"/>
      <c r="L19" s="89"/>
      <c r="M19" s="89"/>
      <c r="N19" s="89"/>
      <c r="O19" s="11" t="str">
        <f t="shared" si="0"/>
        <v xml:space="preserve"> </v>
      </c>
      <c r="P19" s="162"/>
      <c r="Q19" s="235" t="s">
        <v>180</v>
      </c>
      <c r="R19" s="235"/>
      <c r="S19" s="235"/>
      <c r="T19" s="235"/>
      <c r="U19" s="235"/>
      <c r="V19" s="235"/>
      <c r="W19" s="235"/>
      <c r="X19" s="235"/>
      <c r="Y19" s="71" t="str">
        <f>IF(ISTEXT(P19),Z19," ")</f>
        <v xml:space="preserve"> </v>
      </c>
      <c r="Z19" s="234"/>
      <c r="AA19" s="245"/>
      <c r="AB19" s="245"/>
      <c r="AC19" s="101" t="str">
        <f t="shared" si="2"/>
        <v xml:space="preserve"> </v>
      </c>
      <c r="AD19" s="115"/>
      <c r="AF19" s="27"/>
      <c r="AG19" s="50"/>
      <c r="AH19" s="23"/>
    </row>
    <row r="20" spans="1:34" ht="15" customHeight="1" x14ac:dyDescent="0.25">
      <c r="A20" s="2"/>
      <c r="B20" s="8"/>
      <c r="C20" s="24"/>
      <c r="D20" s="89" t="s">
        <v>29</v>
      </c>
      <c r="E20" s="89"/>
      <c r="F20" s="89"/>
      <c r="G20" s="89"/>
      <c r="H20" s="89"/>
      <c r="I20" s="24"/>
      <c r="J20" s="89" t="s">
        <v>29</v>
      </c>
      <c r="K20" s="89"/>
      <c r="L20" s="89"/>
      <c r="M20" s="89"/>
      <c r="N20" s="89"/>
      <c r="O20" s="11" t="str">
        <f t="shared" si="0"/>
        <v xml:space="preserve"> </v>
      </c>
      <c r="P20" s="29"/>
      <c r="Q20" s="63"/>
      <c r="R20" s="63"/>
      <c r="S20" s="63"/>
      <c r="T20" s="63"/>
      <c r="U20" s="63"/>
      <c r="V20" s="63"/>
      <c r="W20" s="63"/>
      <c r="X20" s="63"/>
      <c r="Y20" s="63"/>
      <c r="Z20" s="22"/>
      <c r="AA20" s="65"/>
      <c r="AB20" s="64"/>
      <c r="AC20" s="101" t="str">
        <f t="shared" si="1"/>
        <v xml:space="preserve"> </v>
      </c>
      <c r="AD20" s="2"/>
      <c r="AF20" s="27"/>
      <c r="AG20" s="50"/>
      <c r="AH20" s="23"/>
    </row>
    <row r="21" spans="1:34" ht="15" customHeight="1" x14ac:dyDescent="0.25">
      <c r="A21" s="2"/>
      <c r="B21" s="8"/>
      <c r="C21" s="204"/>
      <c r="D21" s="205"/>
      <c r="E21" s="89"/>
      <c r="F21" s="89"/>
      <c r="G21" s="89"/>
      <c r="H21" s="89"/>
      <c r="I21" s="24"/>
      <c r="J21" s="89" t="s">
        <v>31</v>
      </c>
      <c r="K21" s="89"/>
      <c r="L21" s="89"/>
      <c r="M21" s="89"/>
      <c r="N21" s="89"/>
      <c r="O21" s="11" t="str">
        <f t="shared" si="0"/>
        <v xml:space="preserve"> </v>
      </c>
      <c r="P21" s="242" t="s">
        <v>93</v>
      </c>
      <c r="Q21" s="242"/>
      <c r="R21" s="242"/>
      <c r="S21" s="242"/>
      <c r="T21" s="242"/>
      <c r="U21" s="242"/>
      <c r="V21" s="242"/>
      <c r="W21" s="242"/>
      <c r="X21" s="242"/>
      <c r="Y21" s="242"/>
      <c r="Z21" s="242"/>
      <c r="AA21" s="242"/>
      <c r="AB21" s="242"/>
      <c r="AC21" s="101"/>
      <c r="AD21" s="2"/>
      <c r="AF21" s="27"/>
      <c r="AG21" s="50"/>
      <c r="AH21" s="23"/>
    </row>
    <row r="22" spans="1:34" ht="15" customHeight="1" x14ac:dyDescent="0.25">
      <c r="A22" s="2"/>
      <c r="B22" s="8"/>
      <c r="C22" s="29"/>
      <c r="D22" s="89"/>
      <c r="E22" s="89"/>
      <c r="F22" s="89"/>
      <c r="G22" s="89"/>
      <c r="H22" s="89"/>
      <c r="I22" s="95"/>
      <c r="J22" s="89" t="s">
        <v>33</v>
      </c>
      <c r="K22" s="89"/>
      <c r="L22" s="89"/>
      <c r="M22" s="89"/>
      <c r="N22" s="89"/>
      <c r="O22" s="11" t="str">
        <f t="shared" si="0"/>
        <v xml:space="preserve"> </v>
      </c>
      <c r="P22" s="95"/>
      <c r="Q22" s="86" t="s">
        <v>165</v>
      </c>
      <c r="R22" s="86"/>
      <c r="S22" s="86"/>
      <c r="T22" s="86"/>
      <c r="U22" s="86"/>
      <c r="V22" s="86"/>
      <c r="W22" s="86"/>
      <c r="X22" s="86"/>
      <c r="Y22" s="21"/>
      <c r="Z22" s="22"/>
      <c r="AA22" s="262"/>
      <c r="AB22" s="245"/>
      <c r="AC22" s="101" t="str">
        <f t="shared" si="1"/>
        <v xml:space="preserve"> </v>
      </c>
      <c r="AD22" s="2"/>
      <c r="AF22" s="27"/>
      <c r="AG22" s="50"/>
      <c r="AH22" s="23"/>
    </row>
    <row r="23" spans="1:34" ht="15" customHeight="1" x14ac:dyDescent="0.25">
      <c r="A23" s="2"/>
      <c r="B23" s="8"/>
      <c r="C23" s="29"/>
      <c r="D23" s="89"/>
      <c r="E23" s="89"/>
      <c r="F23" s="89"/>
      <c r="G23" s="89"/>
      <c r="H23" s="89"/>
      <c r="I23" s="29"/>
      <c r="J23" s="89"/>
      <c r="K23" s="89"/>
      <c r="L23" s="89"/>
      <c r="M23" s="89"/>
      <c r="N23" s="89"/>
      <c r="O23" s="11" t="str">
        <f t="shared" si="0"/>
        <v xml:space="preserve"> </v>
      </c>
      <c r="P23" s="24"/>
      <c r="Q23" s="86" t="s">
        <v>88</v>
      </c>
      <c r="R23" s="86"/>
      <c r="S23" s="86"/>
      <c r="T23" s="86"/>
      <c r="U23" s="86"/>
      <c r="V23" s="86"/>
      <c r="W23" s="86"/>
      <c r="X23" s="86"/>
      <c r="Y23" s="21"/>
      <c r="Z23" s="22"/>
      <c r="AA23" s="262"/>
      <c r="AB23" s="245"/>
      <c r="AC23" s="101" t="str">
        <f t="shared" si="1"/>
        <v xml:space="preserve"> </v>
      </c>
      <c r="AD23" s="2"/>
      <c r="AF23" s="27"/>
      <c r="AG23" s="50"/>
      <c r="AH23" s="23"/>
    </row>
    <row r="24" spans="1:34" ht="15" customHeight="1" x14ac:dyDescent="0.25">
      <c r="A24" s="2"/>
      <c r="B24" s="8"/>
      <c r="C24" s="85" t="s">
        <v>86</v>
      </c>
      <c r="D24" s="85"/>
      <c r="E24" s="85"/>
      <c r="F24" s="85"/>
      <c r="G24" s="85"/>
      <c r="H24" s="60"/>
      <c r="I24" s="242"/>
      <c r="J24" s="242"/>
      <c r="K24" s="242"/>
      <c r="L24" s="242"/>
      <c r="M24" s="242"/>
      <c r="N24" s="242"/>
      <c r="O24" s="11">
        <f t="shared" si="0"/>
        <v>0</v>
      </c>
      <c r="P24" s="29"/>
      <c r="Q24" s="63"/>
      <c r="R24" s="63"/>
      <c r="S24" s="63"/>
      <c r="T24" s="63"/>
      <c r="U24" s="63"/>
      <c r="V24" s="63"/>
      <c r="W24" s="63"/>
      <c r="X24" s="63"/>
      <c r="Y24" s="63"/>
      <c r="Z24" s="22"/>
      <c r="AA24" s="262"/>
      <c r="AB24" s="245"/>
      <c r="AC24" s="101" t="str">
        <f t="shared" si="1"/>
        <v xml:space="preserve"> </v>
      </c>
      <c r="AD24" s="2"/>
      <c r="AF24" s="27"/>
      <c r="AG24" s="50"/>
      <c r="AH24" s="23"/>
    </row>
    <row r="25" spans="1:34" ht="15" customHeight="1" x14ac:dyDescent="0.25">
      <c r="A25" s="2"/>
      <c r="B25" s="8"/>
      <c r="C25" s="95"/>
      <c r="D25" s="86" t="s">
        <v>163</v>
      </c>
      <c r="E25" s="89"/>
      <c r="F25" s="89"/>
      <c r="G25" s="89"/>
      <c r="H25" s="8"/>
      <c r="I25" s="29"/>
      <c r="J25" s="91"/>
      <c r="K25" s="91"/>
      <c r="L25" s="94"/>
      <c r="M25" s="94"/>
      <c r="N25" s="94"/>
      <c r="O25" s="11" t="str">
        <f t="shared" si="0"/>
        <v xml:space="preserve"> </v>
      </c>
      <c r="P25" s="242" t="s">
        <v>126</v>
      </c>
      <c r="Q25" s="242"/>
      <c r="R25" s="242"/>
      <c r="S25" s="242"/>
      <c r="T25" s="242"/>
      <c r="U25" s="242"/>
      <c r="V25" s="242"/>
      <c r="W25" s="242"/>
      <c r="X25" s="242"/>
      <c r="Y25" s="242"/>
      <c r="Z25" s="242"/>
      <c r="AA25" s="242"/>
      <c r="AB25" s="242"/>
      <c r="AC25" s="101"/>
      <c r="AD25" s="2"/>
      <c r="AF25" s="27"/>
      <c r="AG25" s="50"/>
      <c r="AH25" s="23"/>
    </row>
    <row r="26" spans="1:34" ht="15" customHeight="1" x14ac:dyDescent="0.25">
      <c r="A26" s="2"/>
      <c r="B26" s="8"/>
      <c r="C26" s="95"/>
      <c r="D26" s="86" t="s">
        <v>90</v>
      </c>
      <c r="E26" s="9"/>
      <c r="F26" s="9"/>
      <c r="G26" s="9"/>
      <c r="H26" s="9"/>
      <c r="I26" s="69"/>
      <c r="J26" s="9"/>
      <c r="K26" s="71" t="str">
        <f>IF(ISTEXT(C26),L26," ")</f>
        <v xml:space="preserve"> </v>
      </c>
      <c r="L26" s="122"/>
      <c r="M26" s="245"/>
      <c r="N26" s="245"/>
      <c r="O26" s="117" t="str">
        <f t="shared" si="0"/>
        <v xml:space="preserve"> </v>
      </c>
      <c r="P26" s="95"/>
      <c r="Q26" s="86" t="s">
        <v>147</v>
      </c>
      <c r="R26" s="86"/>
      <c r="S26" s="86"/>
      <c r="T26" s="86"/>
      <c r="U26" s="86"/>
      <c r="V26" s="86"/>
      <c r="W26" s="86"/>
      <c r="X26" s="86"/>
      <c r="Y26" s="71"/>
      <c r="Z26" s="21"/>
      <c r="AA26" s="68"/>
      <c r="AB26" s="68"/>
      <c r="AC26" s="101" t="str">
        <f t="shared" si="1"/>
        <v xml:space="preserve"> </v>
      </c>
      <c r="AD26" s="2"/>
      <c r="AF26" s="30"/>
      <c r="AG26" s="50"/>
      <c r="AH26" s="23"/>
    </row>
    <row r="27" spans="1:34" ht="15" customHeight="1" x14ac:dyDescent="0.25">
      <c r="A27" s="2"/>
      <c r="B27" s="8"/>
      <c r="C27" s="95"/>
      <c r="D27" s="86" t="s">
        <v>91</v>
      </c>
      <c r="E27" s="54"/>
      <c r="F27" s="54"/>
      <c r="G27" s="54"/>
      <c r="H27" s="54"/>
      <c r="I27" s="54"/>
      <c r="J27" s="54"/>
      <c r="K27" s="71" t="str">
        <f>IF(ISTEXT(C27),L27," ")</f>
        <v xml:space="preserve"> </v>
      </c>
      <c r="L27" s="122"/>
      <c r="M27" s="245"/>
      <c r="N27" s="245"/>
      <c r="O27" s="117" t="str">
        <f>IF(ISTEXT(C27),M27," ")</f>
        <v xml:space="preserve"> </v>
      </c>
      <c r="P27" s="24"/>
      <c r="Q27" s="140" t="s">
        <v>165</v>
      </c>
      <c r="R27" s="86"/>
      <c r="S27" s="86"/>
      <c r="T27" s="86"/>
      <c r="U27" s="86"/>
      <c r="V27" s="86"/>
      <c r="W27" s="86"/>
      <c r="X27" s="86"/>
      <c r="Y27" s="71" t="str">
        <f>IF(ISTEXT(P27),Z27," ")</f>
        <v xml:space="preserve"> </v>
      </c>
      <c r="Z27" s="122"/>
      <c r="AA27" s="245"/>
      <c r="AB27" s="245"/>
      <c r="AC27" s="101" t="str">
        <f t="shared" si="1"/>
        <v xml:space="preserve"> </v>
      </c>
      <c r="AD27" s="2"/>
      <c r="AF27" s="27"/>
      <c r="AG27" s="50"/>
      <c r="AH27" s="23"/>
    </row>
    <row r="28" spans="1:34" ht="15" customHeight="1" x14ac:dyDescent="0.25">
      <c r="A28" s="2"/>
      <c r="B28" s="8"/>
      <c r="C28" s="29"/>
      <c r="D28" s="70"/>
      <c r="E28" s="70"/>
      <c r="F28" s="70"/>
      <c r="G28" s="70"/>
      <c r="H28" s="70"/>
      <c r="I28" s="70"/>
      <c r="J28" s="70"/>
      <c r="K28" s="70"/>
      <c r="L28" s="70"/>
      <c r="M28" s="70"/>
      <c r="N28" s="70"/>
      <c r="O28" s="117" t="str">
        <f t="shared" ref="O28:O94" si="3">IF(ISTEXT(C28),M28," ")</f>
        <v xml:space="preserve"> </v>
      </c>
      <c r="P28" s="24"/>
      <c r="Q28" s="140" t="s">
        <v>88</v>
      </c>
      <c r="R28" s="86"/>
      <c r="S28" s="86"/>
      <c r="T28" s="86"/>
      <c r="U28" s="86"/>
      <c r="V28" s="86"/>
      <c r="W28" s="86"/>
      <c r="X28" s="86"/>
      <c r="Y28" s="71" t="str">
        <f>IF(ISTEXT(P28),Z28," ")</f>
        <v xml:space="preserve"> </v>
      </c>
      <c r="Z28" s="122"/>
      <c r="AA28" s="245"/>
      <c r="AB28" s="245"/>
      <c r="AC28" s="101" t="str">
        <f t="shared" si="1"/>
        <v xml:space="preserve"> </v>
      </c>
      <c r="AD28" s="2"/>
      <c r="AF28" s="30"/>
      <c r="AG28" s="50"/>
    </row>
    <row r="29" spans="1:34" ht="15" customHeight="1" x14ac:dyDescent="0.25">
      <c r="A29" s="2"/>
      <c r="B29" s="8"/>
      <c r="C29" s="242" t="s">
        <v>39</v>
      </c>
      <c r="D29" s="242"/>
      <c r="E29" s="242"/>
      <c r="F29" s="242"/>
      <c r="G29" s="242"/>
      <c r="H29" s="242"/>
      <c r="I29" s="242"/>
      <c r="J29" s="242"/>
      <c r="K29" s="242"/>
      <c r="L29" s="242"/>
      <c r="M29" s="242"/>
      <c r="N29" s="242"/>
      <c r="O29" s="117">
        <f t="shared" si="3"/>
        <v>0</v>
      </c>
      <c r="P29" s="29"/>
      <c r="Q29" s="63"/>
      <c r="R29" s="63"/>
      <c r="S29" s="63"/>
      <c r="T29" s="63"/>
      <c r="U29" s="63"/>
      <c r="V29" s="63"/>
      <c r="W29" s="63"/>
      <c r="X29" s="63"/>
      <c r="Y29" s="63"/>
      <c r="Z29" s="21"/>
      <c r="AA29" s="68"/>
      <c r="AB29" s="68"/>
      <c r="AC29" s="101" t="str">
        <f t="shared" si="1"/>
        <v xml:space="preserve"> </v>
      </c>
      <c r="AD29" s="2"/>
    </row>
    <row r="30" spans="1:34" ht="15" customHeight="1" x14ac:dyDescent="0.25">
      <c r="A30" s="2"/>
      <c r="B30" s="8"/>
      <c r="C30" s="99"/>
      <c r="D30" s="258" t="s">
        <v>92</v>
      </c>
      <c r="E30" s="270"/>
      <c r="F30" s="270"/>
      <c r="G30" s="270"/>
      <c r="H30" s="270"/>
      <c r="I30" s="270"/>
      <c r="J30" s="270"/>
      <c r="K30" s="71" t="str">
        <f>IF(ISTEXT(C30),L30," ")</f>
        <v xml:space="preserve"> </v>
      </c>
      <c r="L30" s="67"/>
      <c r="M30" s="245"/>
      <c r="N30" s="245"/>
      <c r="O30" s="117" t="str">
        <f t="shared" si="3"/>
        <v xml:space="preserve"> </v>
      </c>
      <c r="P30" s="242" t="s">
        <v>94</v>
      </c>
      <c r="Q30" s="242"/>
      <c r="R30" s="242"/>
      <c r="S30" s="242"/>
      <c r="T30" s="242"/>
      <c r="U30" s="242"/>
      <c r="V30" s="242"/>
      <c r="W30" s="242"/>
      <c r="X30" s="242"/>
      <c r="Y30" s="242"/>
      <c r="Z30" s="242"/>
      <c r="AA30" s="242"/>
      <c r="AB30" s="242"/>
      <c r="AC30" s="101"/>
      <c r="AD30" s="2"/>
    </row>
    <row r="31" spans="1:34" ht="15" customHeight="1" x14ac:dyDescent="0.25">
      <c r="A31" s="2"/>
      <c r="B31" s="8"/>
      <c r="C31" s="29"/>
      <c r="D31" s="267" t="s">
        <v>209</v>
      </c>
      <c r="E31" s="267"/>
      <c r="F31" s="267"/>
      <c r="G31" s="267"/>
      <c r="H31" s="267"/>
      <c r="I31" s="267"/>
      <c r="J31" s="267"/>
      <c r="K31" s="267"/>
      <c r="L31" s="267"/>
      <c r="M31" s="267"/>
      <c r="N31" s="66"/>
      <c r="O31" s="117" t="str">
        <f t="shared" si="3"/>
        <v xml:space="preserve"> </v>
      </c>
      <c r="P31" s="95"/>
      <c r="Q31" s="86" t="s">
        <v>147</v>
      </c>
      <c r="R31" s="86"/>
      <c r="S31" s="86"/>
      <c r="T31" s="86"/>
      <c r="U31" s="86"/>
      <c r="V31" s="86"/>
      <c r="W31" s="86"/>
      <c r="X31" s="86"/>
      <c r="Y31" s="71"/>
      <c r="Z31" s="120"/>
      <c r="AA31" s="68"/>
      <c r="AB31" s="68"/>
      <c r="AC31" s="101" t="str">
        <f t="shared" si="1"/>
        <v xml:space="preserve"> </v>
      </c>
      <c r="AD31" s="2"/>
    </row>
    <row r="32" spans="1:34" ht="15" customHeight="1" x14ac:dyDescent="0.25">
      <c r="A32" s="2"/>
      <c r="B32" s="8"/>
      <c r="C32" s="29"/>
      <c r="D32" s="70"/>
      <c r="E32" s="72"/>
      <c r="F32" s="72"/>
      <c r="G32" s="72"/>
      <c r="H32" s="72"/>
      <c r="I32" s="29"/>
      <c r="J32" s="70"/>
      <c r="K32" s="70"/>
      <c r="L32" s="72"/>
      <c r="M32" s="72"/>
      <c r="N32" s="72"/>
      <c r="O32" s="117" t="str">
        <f t="shared" si="3"/>
        <v xml:space="preserve"> </v>
      </c>
      <c r="P32" s="24"/>
      <c r="Q32" s="140" t="s">
        <v>165</v>
      </c>
      <c r="R32" s="86"/>
      <c r="S32" s="86"/>
      <c r="T32" s="86"/>
      <c r="U32" s="86"/>
      <c r="V32" s="86"/>
      <c r="W32" s="86"/>
      <c r="X32" s="86"/>
      <c r="Y32" s="71" t="str">
        <f>IF(ISTEXT(P32),Z32," ")</f>
        <v xml:space="preserve"> </v>
      </c>
      <c r="Z32" s="122"/>
      <c r="AA32" s="245"/>
      <c r="AB32" s="245"/>
      <c r="AC32" s="101" t="str">
        <f t="shared" si="1"/>
        <v xml:space="preserve"> </v>
      </c>
      <c r="AD32" s="2"/>
    </row>
    <row r="33" spans="1:30" ht="15" customHeight="1" x14ac:dyDescent="0.25">
      <c r="A33" s="2"/>
      <c r="B33" s="8"/>
      <c r="C33" s="242" t="s">
        <v>127</v>
      </c>
      <c r="D33" s="242"/>
      <c r="E33" s="242"/>
      <c r="F33" s="242"/>
      <c r="G33" s="242"/>
      <c r="H33" s="242"/>
      <c r="I33" s="242"/>
      <c r="J33" s="242"/>
      <c r="K33" s="242"/>
      <c r="L33" s="242"/>
      <c r="M33" s="242"/>
      <c r="N33" s="242"/>
      <c r="O33" s="117">
        <f t="shared" si="3"/>
        <v>0</v>
      </c>
      <c r="P33" s="24"/>
      <c r="Q33" s="140" t="s">
        <v>88</v>
      </c>
      <c r="R33" s="86"/>
      <c r="S33" s="86"/>
      <c r="T33" s="86"/>
      <c r="U33" s="86"/>
      <c r="V33" s="86"/>
      <c r="W33" s="86"/>
      <c r="X33" s="86"/>
      <c r="Y33" s="71" t="str">
        <f>IF(ISTEXT(P33),Z33," ")</f>
        <v xml:space="preserve"> </v>
      </c>
      <c r="Z33" s="122"/>
      <c r="AA33" s="245"/>
      <c r="AB33" s="245"/>
      <c r="AC33" s="101" t="str">
        <f t="shared" si="1"/>
        <v xml:space="preserve"> </v>
      </c>
      <c r="AD33" s="2"/>
    </row>
    <row r="34" spans="1:30" ht="15" customHeight="1" x14ac:dyDescent="0.25">
      <c r="A34" s="2"/>
      <c r="B34" s="8"/>
      <c r="C34" s="95"/>
      <c r="D34" s="90" t="s">
        <v>132</v>
      </c>
      <c r="E34" s="90"/>
      <c r="F34" s="90"/>
      <c r="G34" s="90"/>
      <c r="H34" s="90"/>
      <c r="I34" s="90"/>
      <c r="J34" s="90"/>
      <c r="K34" s="71" t="str">
        <f>IF(ISTEXT(C34),L34," ")</f>
        <v xml:space="preserve"> </v>
      </c>
      <c r="L34" s="122"/>
      <c r="M34" s="245"/>
      <c r="N34" s="245"/>
      <c r="O34" s="117" t="str">
        <f t="shared" si="3"/>
        <v xml:space="preserve"> </v>
      </c>
      <c r="P34" s="29"/>
      <c r="Q34" s="63"/>
      <c r="R34" s="63"/>
      <c r="S34" s="63"/>
      <c r="T34" s="63"/>
      <c r="U34" s="63"/>
      <c r="V34" s="63"/>
      <c r="W34" s="63"/>
      <c r="X34" s="63"/>
      <c r="Y34" s="63"/>
      <c r="Z34" s="21"/>
      <c r="AA34" s="68"/>
      <c r="AB34" s="68"/>
      <c r="AC34" s="101" t="str">
        <f t="shared" si="1"/>
        <v xml:space="preserve"> </v>
      </c>
      <c r="AD34" s="2"/>
    </row>
    <row r="35" spans="1:30" ht="15" customHeight="1" x14ac:dyDescent="0.25">
      <c r="A35" s="2"/>
      <c r="B35" s="8"/>
      <c r="C35" s="95"/>
      <c r="D35" s="90" t="s">
        <v>133</v>
      </c>
      <c r="E35" s="90"/>
      <c r="F35" s="90"/>
      <c r="G35" s="90"/>
      <c r="H35" s="90"/>
      <c r="I35" s="90"/>
      <c r="J35" s="90"/>
      <c r="K35" s="71" t="str">
        <f>IF(ISTEXT(C35),L35," ")</f>
        <v xml:space="preserve"> </v>
      </c>
      <c r="L35" s="122"/>
      <c r="M35" s="245"/>
      <c r="N35" s="245"/>
      <c r="O35" s="117" t="str">
        <f t="shared" si="3"/>
        <v xml:space="preserve"> </v>
      </c>
      <c r="P35" s="242" t="s">
        <v>120</v>
      </c>
      <c r="Q35" s="242"/>
      <c r="R35" s="242"/>
      <c r="S35" s="242"/>
      <c r="T35" s="242"/>
      <c r="U35" s="242"/>
      <c r="V35" s="242"/>
      <c r="W35" s="242"/>
      <c r="X35" s="242"/>
      <c r="Y35" s="242"/>
      <c r="Z35" s="242"/>
      <c r="AA35" s="242"/>
      <c r="AB35" s="242"/>
      <c r="AC35" s="101"/>
      <c r="AD35" s="2"/>
    </row>
    <row r="36" spans="1:30" ht="15" customHeight="1" x14ac:dyDescent="0.25">
      <c r="A36" s="2"/>
      <c r="B36" s="8"/>
      <c r="C36" s="95"/>
      <c r="D36" s="146" t="s">
        <v>128</v>
      </c>
      <c r="E36" s="146"/>
      <c r="F36" s="146"/>
      <c r="G36" s="146"/>
      <c r="H36" s="146"/>
      <c r="I36" s="146"/>
      <c r="J36" s="146"/>
      <c r="K36" s="71" t="str">
        <f>IF(ISTEXT(C36),L36," ")</f>
        <v xml:space="preserve"> </v>
      </c>
      <c r="L36" s="122"/>
      <c r="M36" s="245"/>
      <c r="N36" s="245"/>
      <c r="O36" s="117" t="str">
        <f t="shared" si="3"/>
        <v xml:space="preserve"> </v>
      </c>
      <c r="P36" s="95"/>
      <c r="Q36" s="86" t="s">
        <v>121</v>
      </c>
      <c r="R36" s="86"/>
      <c r="S36" s="86"/>
      <c r="T36" s="86"/>
      <c r="U36" s="86"/>
      <c r="V36" s="86"/>
      <c r="W36" s="86"/>
      <c r="X36" s="86"/>
      <c r="Y36" s="71"/>
      <c r="Z36" s="86"/>
      <c r="AA36" s="65"/>
      <c r="AB36" s="64"/>
      <c r="AC36" s="101" t="str">
        <f t="shared" si="1"/>
        <v xml:space="preserve"> </v>
      </c>
      <c r="AD36" s="2"/>
    </row>
    <row r="37" spans="1:30" ht="15" customHeight="1" x14ac:dyDescent="0.25">
      <c r="A37" s="2"/>
      <c r="B37" s="8"/>
      <c r="C37" s="95"/>
      <c r="D37" s="146" t="s">
        <v>129</v>
      </c>
      <c r="E37" s="146"/>
      <c r="F37" s="146"/>
      <c r="G37" s="146"/>
      <c r="H37" s="146"/>
      <c r="I37" s="146"/>
      <c r="J37" s="146"/>
      <c r="K37" s="71" t="str">
        <f>IF(ISTEXT(C37),L37," ")</f>
        <v xml:space="preserve"> </v>
      </c>
      <c r="L37" s="122"/>
      <c r="M37" s="245"/>
      <c r="N37" s="245"/>
      <c r="O37" s="117" t="str">
        <f t="shared" si="3"/>
        <v xml:space="preserve"> </v>
      </c>
      <c r="P37" s="95"/>
      <c r="Q37" s="86" t="s">
        <v>122</v>
      </c>
      <c r="R37" s="86"/>
      <c r="S37" s="86"/>
      <c r="T37" s="86"/>
      <c r="U37" s="86"/>
      <c r="V37" s="86"/>
      <c r="W37" s="86"/>
      <c r="X37" s="86"/>
      <c r="Y37" s="71" t="str">
        <f>IF(ISTEXT(P37),Z37," ")</f>
        <v xml:space="preserve"> </v>
      </c>
      <c r="Z37" s="122"/>
      <c r="AA37" s="245"/>
      <c r="AB37" s="245"/>
      <c r="AC37" s="101" t="str">
        <f t="shared" si="1"/>
        <v xml:space="preserve"> </v>
      </c>
      <c r="AD37" s="2"/>
    </row>
    <row r="38" spans="1:30" ht="15" customHeight="1" x14ac:dyDescent="0.25">
      <c r="A38" s="2"/>
      <c r="B38" s="8"/>
      <c r="C38" s="95"/>
      <c r="D38" s="146" t="s">
        <v>130</v>
      </c>
      <c r="E38" s="146"/>
      <c r="F38" s="146"/>
      <c r="G38" s="146"/>
      <c r="H38" s="146"/>
      <c r="I38" s="146"/>
      <c r="J38" s="146"/>
      <c r="K38" s="71" t="str">
        <f>IF(ISTEXT(C38),L38," ")</f>
        <v xml:space="preserve"> </v>
      </c>
      <c r="L38" s="122"/>
      <c r="M38" s="245"/>
      <c r="N38" s="245"/>
      <c r="O38" s="117" t="str">
        <f t="shared" si="3"/>
        <v xml:space="preserve"> </v>
      </c>
      <c r="P38" s="29"/>
      <c r="Q38" s="63"/>
      <c r="R38" s="63"/>
      <c r="S38" s="63"/>
      <c r="T38" s="63"/>
      <c r="U38" s="63"/>
      <c r="V38" s="63"/>
      <c r="W38" s="63"/>
      <c r="X38" s="63"/>
      <c r="Y38" s="63"/>
      <c r="Z38" s="21"/>
      <c r="AA38" s="68"/>
      <c r="AB38" s="68"/>
      <c r="AC38" s="101" t="str">
        <f t="shared" si="1"/>
        <v xml:space="preserve"> </v>
      </c>
      <c r="AD38" s="2"/>
    </row>
    <row r="39" spans="1:30" ht="15" customHeight="1" x14ac:dyDescent="0.25">
      <c r="A39" s="2"/>
      <c r="B39" s="8"/>
      <c r="C39" s="116"/>
      <c r="D39" s="149"/>
      <c r="E39" s="146"/>
      <c r="F39" s="146"/>
      <c r="G39" s="146"/>
      <c r="H39" s="146"/>
      <c r="I39" s="146"/>
      <c r="J39" s="146"/>
      <c r="K39" s="71"/>
      <c r="L39" s="67"/>
      <c r="M39" s="245"/>
      <c r="N39" s="245"/>
      <c r="O39" s="117" t="str">
        <f t="shared" si="3"/>
        <v xml:space="preserve"> </v>
      </c>
      <c r="P39" s="242" t="s">
        <v>95</v>
      </c>
      <c r="Q39" s="242"/>
      <c r="R39" s="242"/>
      <c r="S39" s="242"/>
      <c r="T39" s="242"/>
      <c r="U39" s="242"/>
      <c r="V39" s="242"/>
      <c r="W39" s="242"/>
      <c r="X39" s="242"/>
      <c r="Y39" s="242"/>
      <c r="Z39" s="242"/>
      <c r="AA39" s="242"/>
      <c r="AB39" s="242"/>
      <c r="AC39" s="101"/>
      <c r="AD39" s="2"/>
    </row>
    <row r="40" spans="1:30" x14ac:dyDescent="0.25">
      <c r="A40" s="115"/>
      <c r="B40" s="116"/>
      <c r="C40" s="213" t="s">
        <v>75</v>
      </c>
      <c r="D40" s="213"/>
      <c r="E40" s="213"/>
      <c r="F40" s="213"/>
      <c r="G40" s="213"/>
      <c r="H40" s="213"/>
      <c r="I40" s="213"/>
      <c r="J40" s="213"/>
      <c r="K40" s="213"/>
      <c r="L40" s="213"/>
      <c r="M40" s="213"/>
      <c r="N40" s="213"/>
      <c r="O40" s="117">
        <f t="shared" si="3"/>
        <v>0</v>
      </c>
      <c r="P40" s="95"/>
      <c r="Q40" s="91" t="s">
        <v>96</v>
      </c>
      <c r="R40" s="91"/>
      <c r="S40" s="91"/>
      <c r="T40" s="91"/>
      <c r="U40" s="91"/>
      <c r="V40" s="91"/>
      <c r="W40" s="91"/>
      <c r="X40" s="91"/>
      <c r="Y40" s="71" t="str">
        <f>IF(ISTEXT(P40),Z40," ")</f>
        <v xml:space="preserve"> </v>
      </c>
      <c r="Z40" s="122"/>
      <c r="AA40" s="245"/>
      <c r="AB40" s="245"/>
      <c r="AC40" s="101" t="str">
        <f t="shared" si="1"/>
        <v xml:space="preserve"> </v>
      </c>
      <c r="AD40" s="2"/>
    </row>
    <row r="41" spans="1:30" x14ac:dyDescent="0.25">
      <c r="A41" s="2"/>
      <c r="B41" s="8"/>
      <c r="C41" s="181" t="s">
        <v>191</v>
      </c>
      <c r="D41" s="218"/>
      <c r="E41" s="223"/>
      <c r="F41" s="223"/>
      <c r="G41" s="223"/>
      <c r="H41" s="72"/>
      <c r="I41" s="181" t="s">
        <v>192</v>
      </c>
      <c r="J41" s="217"/>
      <c r="K41" s="181" t="s">
        <v>217</v>
      </c>
      <c r="L41" s="69"/>
      <c r="M41" s="69"/>
      <c r="N41" s="69"/>
      <c r="O41" s="117">
        <f t="shared" si="3"/>
        <v>0</v>
      </c>
      <c r="P41" s="95"/>
      <c r="Q41" s="91" t="s">
        <v>97</v>
      </c>
      <c r="R41" s="91"/>
      <c r="S41" s="91"/>
      <c r="T41" s="91"/>
      <c r="U41" s="91"/>
      <c r="V41" s="91"/>
      <c r="W41" s="91"/>
      <c r="X41" s="74"/>
      <c r="Y41" s="71" t="str">
        <f>IF(ISTEXT(P41),Z41," ")</f>
        <v xml:space="preserve"> </v>
      </c>
      <c r="Z41" s="122"/>
      <c r="AA41" s="245"/>
      <c r="AB41" s="245"/>
      <c r="AC41" s="101" t="str">
        <f t="shared" si="1"/>
        <v xml:space="preserve"> </v>
      </c>
      <c r="AD41" s="2"/>
    </row>
    <row r="42" spans="1:30" x14ac:dyDescent="0.25">
      <c r="A42" s="2"/>
      <c r="B42" s="8"/>
      <c r="C42" s="162"/>
      <c r="D42" s="218" t="s">
        <v>168</v>
      </c>
      <c r="E42" s="223"/>
      <c r="F42" s="223"/>
      <c r="G42" s="223"/>
      <c r="H42" s="69"/>
      <c r="I42" s="162"/>
      <c r="J42" s="218" t="s">
        <v>168</v>
      </c>
      <c r="K42" s="227" t="s">
        <v>218</v>
      </c>
      <c r="L42" s="227"/>
      <c r="M42" s="69"/>
      <c r="N42" s="69"/>
      <c r="O42" s="117" t="str">
        <f t="shared" si="3"/>
        <v xml:space="preserve"> </v>
      </c>
      <c r="P42" s="95"/>
      <c r="Q42" s="91" t="s">
        <v>98</v>
      </c>
      <c r="R42" s="91"/>
      <c r="S42" s="93"/>
      <c r="T42" s="93"/>
      <c r="U42" s="93"/>
      <c r="V42" s="93"/>
      <c r="W42" s="93"/>
      <c r="X42" s="93"/>
      <c r="Y42" s="71" t="str">
        <f>IF(ISTEXT(P42),Z42," ")</f>
        <v xml:space="preserve"> </v>
      </c>
      <c r="Z42" s="122"/>
      <c r="AA42" s="245"/>
      <c r="AB42" s="245"/>
      <c r="AC42" s="101" t="str">
        <f t="shared" si="1"/>
        <v xml:space="preserve"> </v>
      </c>
      <c r="AD42" s="2"/>
    </row>
    <row r="43" spans="1:30" x14ac:dyDescent="0.25">
      <c r="A43" s="2"/>
      <c r="B43" s="8"/>
      <c r="C43" s="162"/>
      <c r="D43" s="218" t="s">
        <v>154</v>
      </c>
      <c r="E43" s="66"/>
      <c r="F43" s="66"/>
      <c r="G43" s="66"/>
      <c r="H43" s="66"/>
      <c r="I43" s="162"/>
      <c r="J43" s="218" t="s">
        <v>154</v>
      </c>
      <c r="K43" s="227" t="s">
        <v>219</v>
      </c>
      <c r="L43" s="227"/>
      <c r="M43" s="66"/>
      <c r="N43" s="66"/>
      <c r="O43" s="117" t="str">
        <f t="shared" si="3"/>
        <v xml:space="preserve"> </v>
      </c>
      <c r="P43" s="14"/>
      <c r="Q43" s="93"/>
      <c r="R43" s="93"/>
      <c r="S43" s="93"/>
      <c r="T43" s="93"/>
      <c r="U43" s="93"/>
      <c r="V43" s="93"/>
      <c r="W43" s="93"/>
      <c r="X43" s="93"/>
      <c r="Y43" s="93"/>
      <c r="Z43" s="92"/>
      <c r="AA43" s="92"/>
      <c r="AB43" s="92"/>
      <c r="AC43" s="101"/>
      <c r="AD43" s="2"/>
    </row>
    <row r="44" spans="1:30" x14ac:dyDescent="0.25">
      <c r="A44" s="2"/>
      <c r="B44" s="8"/>
      <c r="C44" s="66"/>
      <c r="D44" s="66"/>
      <c r="E44" s="66"/>
      <c r="F44" s="66"/>
      <c r="G44" s="66"/>
      <c r="H44" s="66"/>
      <c r="I44" s="66"/>
      <c r="J44" s="66"/>
      <c r="K44" s="66"/>
      <c r="L44" s="66"/>
      <c r="M44" s="66"/>
      <c r="N44" s="66"/>
      <c r="O44" s="117" t="str">
        <f t="shared" si="3"/>
        <v xml:space="preserve"> </v>
      </c>
      <c r="P44" s="116"/>
      <c r="Q44" s="142"/>
      <c r="R44" s="142"/>
      <c r="S44" s="142"/>
      <c r="T44" s="142"/>
      <c r="U44" s="142"/>
      <c r="V44" s="142"/>
      <c r="W44" s="142"/>
      <c r="X44" s="142"/>
      <c r="Y44" s="142"/>
      <c r="Z44" s="144"/>
      <c r="AA44" s="141"/>
      <c r="AB44" s="141"/>
      <c r="AC44" s="101"/>
      <c r="AD44" s="115"/>
    </row>
    <row r="45" spans="1:30" x14ac:dyDescent="0.25">
      <c r="A45" s="2"/>
      <c r="B45" s="8"/>
      <c r="C45" s="213" t="s">
        <v>74</v>
      </c>
      <c r="D45" s="213"/>
      <c r="E45" s="213"/>
      <c r="F45" s="213"/>
      <c r="G45" s="213"/>
      <c r="H45" s="213"/>
      <c r="I45" s="213"/>
      <c r="J45" s="213"/>
      <c r="K45" s="213"/>
      <c r="L45" s="213"/>
      <c r="M45" s="213"/>
      <c r="N45" s="213"/>
      <c r="O45" s="117">
        <f t="shared" si="3"/>
        <v>0</v>
      </c>
      <c r="P45" s="116"/>
      <c r="Q45" s="142"/>
      <c r="R45" s="142"/>
      <c r="S45" s="142"/>
      <c r="T45" s="142"/>
      <c r="U45" s="142"/>
      <c r="V45" s="142"/>
      <c r="W45" s="142"/>
      <c r="X45" s="142"/>
      <c r="Y45" s="142"/>
      <c r="Z45" s="144"/>
      <c r="AA45" s="141"/>
      <c r="AB45" s="141"/>
      <c r="AC45" s="101"/>
      <c r="AD45" s="115"/>
    </row>
    <row r="46" spans="1:30" x14ac:dyDescent="0.25">
      <c r="A46" s="2"/>
      <c r="B46" s="8"/>
      <c r="C46" s="181" t="s">
        <v>191</v>
      </c>
      <c r="D46" s="218"/>
      <c r="E46" s="223"/>
      <c r="F46" s="223"/>
      <c r="G46" s="223"/>
      <c r="H46" s="72"/>
      <c r="I46" s="181" t="s">
        <v>192</v>
      </c>
      <c r="J46" s="217"/>
      <c r="K46" s="181" t="s">
        <v>217</v>
      </c>
      <c r="L46" s="69"/>
      <c r="M46" s="72"/>
      <c r="N46" s="72"/>
      <c r="O46" s="117">
        <f t="shared" si="3"/>
        <v>0</v>
      </c>
      <c r="P46" s="116"/>
      <c r="Q46" s="178"/>
      <c r="R46" s="178"/>
      <c r="S46" s="178"/>
      <c r="T46" s="178"/>
      <c r="U46" s="178"/>
      <c r="V46" s="178"/>
      <c r="W46" s="178"/>
      <c r="X46" s="178"/>
      <c r="Y46" s="178"/>
      <c r="Z46" s="179"/>
      <c r="AA46" s="177"/>
      <c r="AB46" s="177"/>
      <c r="AC46" s="101"/>
      <c r="AD46" s="115"/>
    </row>
    <row r="47" spans="1:30" x14ac:dyDescent="0.25">
      <c r="A47" s="115"/>
      <c r="B47" s="116"/>
      <c r="C47" s="162"/>
      <c r="D47" s="218" t="s">
        <v>155</v>
      </c>
      <c r="E47" s="223"/>
      <c r="F47" s="223"/>
      <c r="G47" s="223"/>
      <c r="H47" s="69"/>
      <c r="I47" s="162"/>
      <c r="J47" s="218" t="s">
        <v>155</v>
      </c>
      <c r="K47" s="227" t="s">
        <v>233</v>
      </c>
      <c r="L47" s="227"/>
      <c r="M47" s="69"/>
      <c r="N47" s="69"/>
      <c r="O47" s="117" t="str">
        <f t="shared" si="3"/>
        <v xml:space="preserve"> </v>
      </c>
      <c r="P47" s="116"/>
      <c r="Q47" s="142"/>
      <c r="R47" s="142"/>
      <c r="S47" s="142"/>
      <c r="T47" s="142"/>
      <c r="U47" s="142"/>
      <c r="V47" s="142"/>
      <c r="W47" s="142"/>
      <c r="X47" s="142"/>
      <c r="Y47" s="142"/>
      <c r="Z47" s="144"/>
      <c r="AA47" s="141"/>
      <c r="AB47" s="141"/>
      <c r="AC47" s="101"/>
      <c r="AD47" s="115"/>
    </row>
    <row r="48" spans="1:30" x14ac:dyDescent="0.25">
      <c r="A48" s="2"/>
      <c r="B48" s="8"/>
      <c r="C48" s="162"/>
      <c r="D48" s="218" t="s">
        <v>156</v>
      </c>
      <c r="E48" s="66"/>
      <c r="F48" s="66"/>
      <c r="G48" s="66"/>
      <c r="H48" s="66"/>
      <c r="I48" s="162"/>
      <c r="J48" s="218" t="s">
        <v>156</v>
      </c>
      <c r="K48" s="228" t="s">
        <v>234</v>
      </c>
      <c r="L48" s="227"/>
      <c r="M48" s="69"/>
      <c r="N48" s="69"/>
      <c r="O48" s="117" t="str">
        <f t="shared" si="3"/>
        <v xml:space="preserve"> </v>
      </c>
      <c r="P48" s="116"/>
      <c r="Q48" s="142"/>
      <c r="R48" s="142"/>
      <c r="S48" s="142"/>
      <c r="T48" s="142"/>
      <c r="U48" s="142"/>
      <c r="V48" s="142"/>
      <c r="W48" s="142"/>
      <c r="X48" s="142"/>
      <c r="Y48" s="142"/>
      <c r="Z48" s="144"/>
      <c r="AA48" s="141"/>
      <c r="AB48" s="141"/>
      <c r="AC48" s="101"/>
      <c r="AD48" s="115"/>
    </row>
    <row r="49" spans="1:30" x14ac:dyDescent="0.25">
      <c r="A49" s="2"/>
      <c r="B49" s="8"/>
      <c r="C49" s="162"/>
      <c r="D49" s="218" t="s">
        <v>157</v>
      </c>
      <c r="E49" s="66"/>
      <c r="F49" s="66"/>
      <c r="G49" s="66"/>
      <c r="H49" s="66"/>
      <c r="I49" s="162"/>
      <c r="J49" s="218" t="s">
        <v>157</v>
      </c>
      <c r="K49" s="236" t="s">
        <v>235</v>
      </c>
      <c r="L49" s="69"/>
      <c r="M49" s="69"/>
      <c r="N49" s="69"/>
      <c r="O49" s="117" t="str">
        <f t="shared" si="3"/>
        <v xml:space="preserve"> </v>
      </c>
      <c r="P49" s="116"/>
      <c r="Q49" s="142"/>
      <c r="R49" s="142"/>
      <c r="S49" s="142"/>
      <c r="T49" s="142"/>
      <c r="U49" s="142"/>
      <c r="V49" s="142"/>
      <c r="W49" s="142"/>
      <c r="X49" s="142"/>
      <c r="Y49" s="142"/>
      <c r="Z49" s="144"/>
      <c r="AA49" s="141"/>
      <c r="AB49" s="141"/>
      <c r="AC49" s="101"/>
      <c r="AD49" s="115"/>
    </row>
    <row r="50" spans="1:30" x14ac:dyDescent="0.25">
      <c r="A50" s="2"/>
      <c r="B50" s="8"/>
      <c r="C50" s="215"/>
      <c r="D50" s="143"/>
      <c r="E50" s="72"/>
      <c r="F50" s="72"/>
      <c r="G50" s="72"/>
      <c r="H50" s="72"/>
      <c r="I50" s="215"/>
      <c r="J50" s="143"/>
      <c r="K50" s="143"/>
      <c r="L50" s="73"/>
      <c r="M50" s="72"/>
      <c r="N50" s="72"/>
      <c r="O50" s="117" t="str">
        <f t="shared" si="3"/>
        <v xml:space="preserve"> </v>
      </c>
      <c r="P50" s="116"/>
      <c r="Q50" s="142"/>
      <c r="R50" s="142"/>
      <c r="S50" s="142"/>
      <c r="T50" s="142"/>
      <c r="U50" s="142"/>
      <c r="V50" s="142"/>
      <c r="W50" s="142"/>
      <c r="X50" s="142"/>
      <c r="Y50" s="142"/>
      <c r="Z50" s="144"/>
      <c r="AA50" s="141"/>
      <c r="AB50" s="141"/>
      <c r="AC50" s="101"/>
      <c r="AD50" s="115"/>
    </row>
    <row r="51" spans="1:30" x14ac:dyDescent="0.25">
      <c r="A51" s="2"/>
      <c r="B51" s="8"/>
      <c r="C51" s="213" t="s">
        <v>78</v>
      </c>
      <c r="D51" s="213"/>
      <c r="E51" s="213"/>
      <c r="F51" s="213"/>
      <c r="G51" s="213"/>
      <c r="H51" s="213"/>
      <c r="I51" s="213"/>
      <c r="J51" s="213"/>
      <c r="K51" s="213"/>
      <c r="L51" s="213"/>
      <c r="M51" s="213"/>
      <c r="N51" s="213"/>
      <c r="O51" s="117">
        <f t="shared" si="3"/>
        <v>0</v>
      </c>
      <c r="P51" s="116"/>
      <c r="Q51" s="178"/>
      <c r="R51" s="178"/>
      <c r="S51" s="178"/>
      <c r="T51" s="178"/>
      <c r="U51" s="178"/>
      <c r="V51" s="178"/>
      <c r="W51" s="178"/>
      <c r="X51" s="178"/>
      <c r="Y51" s="178"/>
      <c r="Z51" s="179"/>
      <c r="AA51" s="177"/>
      <c r="AB51" s="177"/>
      <c r="AC51" s="101"/>
      <c r="AD51" s="115"/>
    </row>
    <row r="52" spans="1:30" x14ac:dyDescent="0.25">
      <c r="A52" s="115"/>
      <c r="B52" s="116"/>
      <c r="C52" s="162"/>
      <c r="D52" s="218" t="s">
        <v>166</v>
      </c>
      <c r="E52" s="223"/>
      <c r="F52" s="223"/>
      <c r="G52" s="223"/>
      <c r="H52" s="72"/>
      <c r="I52" s="215"/>
      <c r="J52" s="57"/>
      <c r="K52" s="57"/>
      <c r="L52" s="132"/>
      <c r="M52" s="132"/>
      <c r="N52" s="132"/>
      <c r="O52" s="117" t="str">
        <f t="shared" si="3"/>
        <v xml:space="preserve"> </v>
      </c>
      <c r="P52" s="116"/>
      <c r="Q52" s="142"/>
      <c r="R52" s="142"/>
      <c r="S52" s="142"/>
      <c r="T52" s="142"/>
      <c r="U52" s="142"/>
      <c r="V52" s="142"/>
      <c r="W52" s="142"/>
      <c r="X52" s="142"/>
      <c r="Y52" s="142"/>
      <c r="Z52" s="144"/>
      <c r="AA52" s="141"/>
      <c r="AB52" s="141"/>
      <c r="AC52" s="101"/>
      <c r="AD52" s="115"/>
    </row>
    <row r="53" spans="1:30" x14ac:dyDescent="0.25">
      <c r="A53" s="2"/>
      <c r="B53" s="8"/>
      <c r="C53" s="221"/>
      <c r="D53" s="218" t="s">
        <v>174</v>
      </c>
      <c r="E53" s="223"/>
      <c r="F53" s="223"/>
      <c r="G53" s="223"/>
      <c r="H53" s="72"/>
      <c r="I53" s="215"/>
      <c r="J53" s="57"/>
      <c r="K53" s="57"/>
      <c r="L53" s="132"/>
      <c r="M53" s="132"/>
      <c r="N53" s="132"/>
      <c r="O53" s="117" t="str">
        <f t="shared" si="3"/>
        <v xml:space="preserve"> </v>
      </c>
      <c r="P53" s="116"/>
      <c r="Q53" s="142"/>
      <c r="R53" s="142"/>
      <c r="S53" s="142"/>
      <c r="T53" s="142"/>
      <c r="U53" s="142"/>
      <c r="V53" s="142"/>
      <c r="W53" s="142"/>
      <c r="X53" s="142"/>
      <c r="Y53" s="142"/>
      <c r="Z53" s="144"/>
      <c r="AA53" s="141"/>
      <c r="AB53" s="141"/>
      <c r="AC53" s="101"/>
      <c r="AD53" s="115"/>
    </row>
    <row r="54" spans="1:30" x14ac:dyDescent="0.25">
      <c r="A54" s="2"/>
      <c r="B54" s="8"/>
      <c r="C54" s="238"/>
      <c r="D54" s="237" t="s">
        <v>232</v>
      </c>
      <c r="E54" s="223"/>
      <c r="F54" s="223"/>
      <c r="G54" s="223"/>
      <c r="H54" s="72"/>
      <c r="I54" s="215"/>
      <c r="J54" s="57"/>
      <c r="K54" s="57"/>
      <c r="L54" s="132"/>
      <c r="M54" s="132"/>
      <c r="N54" s="132"/>
      <c r="O54" s="117" t="str">
        <f t="shared" si="3"/>
        <v xml:space="preserve"> </v>
      </c>
      <c r="P54" s="116"/>
      <c r="Q54" s="142"/>
      <c r="R54" s="142"/>
      <c r="S54" s="142"/>
      <c r="T54" s="142"/>
      <c r="U54" s="142"/>
      <c r="V54" s="142"/>
      <c r="W54" s="142"/>
      <c r="X54" s="142"/>
      <c r="Y54" s="142"/>
      <c r="Z54" s="144"/>
      <c r="AA54" s="141"/>
      <c r="AB54" s="141"/>
      <c r="AC54" s="101"/>
      <c r="AD54" s="115"/>
    </row>
    <row r="55" spans="1:30" x14ac:dyDescent="0.25">
      <c r="A55" s="2"/>
      <c r="B55" s="8"/>
      <c r="C55" s="218"/>
      <c r="D55" s="86"/>
      <c r="E55" s="89"/>
      <c r="F55" s="89"/>
      <c r="G55" s="89"/>
      <c r="H55" s="72"/>
      <c r="I55" s="29"/>
      <c r="J55" s="57"/>
      <c r="K55" s="57"/>
      <c r="L55" s="58"/>
      <c r="M55" s="58"/>
      <c r="N55" s="58"/>
      <c r="O55" s="117" t="str">
        <f t="shared" si="3"/>
        <v xml:space="preserve"> </v>
      </c>
      <c r="P55" s="116"/>
      <c r="Q55" s="142"/>
      <c r="R55" s="142"/>
      <c r="S55" s="142"/>
      <c r="T55" s="142"/>
      <c r="U55" s="142"/>
      <c r="V55" s="142"/>
      <c r="W55" s="142"/>
      <c r="X55" s="142"/>
      <c r="Y55" s="142"/>
      <c r="Z55" s="144"/>
      <c r="AA55" s="141"/>
      <c r="AB55" s="141"/>
      <c r="AC55" s="101"/>
      <c r="AD55" s="115"/>
    </row>
    <row r="56" spans="1:30" x14ac:dyDescent="0.25">
      <c r="A56" s="2"/>
      <c r="B56" s="8"/>
      <c r="C56" s="218"/>
      <c r="D56" s="86"/>
      <c r="E56" s="89"/>
      <c r="F56" s="89"/>
      <c r="G56" s="89"/>
      <c r="H56" s="72"/>
      <c r="I56" s="29"/>
      <c r="J56" s="57"/>
      <c r="K56" s="57"/>
      <c r="L56" s="58"/>
      <c r="M56" s="58"/>
      <c r="N56" s="58"/>
      <c r="O56" s="117" t="str">
        <f t="shared" si="3"/>
        <v xml:space="preserve"> </v>
      </c>
      <c r="P56" s="116"/>
      <c r="Q56" s="156"/>
      <c r="R56" s="156"/>
      <c r="S56" s="156"/>
      <c r="T56" s="156"/>
      <c r="U56" s="156"/>
      <c r="V56" s="156"/>
      <c r="W56" s="156"/>
      <c r="X56" s="156"/>
      <c r="Y56" s="156"/>
      <c r="Z56" s="167"/>
      <c r="AA56" s="155"/>
      <c r="AB56" s="155"/>
      <c r="AC56" s="101"/>
      <c r="AD56" s="115"/>
    </row>
    <row r="57" spans="1:30" x14ac:dyDescent="0.25">
      <c r="A57" s="115"/>
      <c r="B57" s="116"/>
      <c r="C57" s="199"/>
      <c r="D57" s="200"/>
      <c r="E57" s="203"/>
      <c r="F57" s="203"/>
      <c r="G57" s="203"/>
      <c r="H57" s="72"/>
      <c r="I57" s="199"/>
      <c r="J57" s="57"/>
      <c r="K57" s="57"/>
      <c r="L57" s="132"/>
      <c r="M57" s="132"/>
      <c r="N57" s="132"/>
      <c r="O57" s="117"/>
      <c r="P57" s="116"/>
      <c r="Q57" s="202"/>
      <c r="R57" s="202"/>
      <c r="S57" s="202"/>
      <c r="T57" s="202"/>
      <c r="U57" s="202"/>
      <c r="V57" s="202"/>
      <c r="W57" s="202"/>
      <c r="X57" s="202"/>
      <c r="Y57" s="202"/>
      <c r="Z57" s="201"/>
      <c r="AA57" s="198"/>
      <c r="AB57" s="198"/>
      <c r="AC57" s="101"/>
      <c r="AD57" s="115"/>
    </row>
    <row r="58" spans="1:30" ht="12.75" x14ac:dyDescent="0.2">
      <c r="A58" s="251" t="s">
        <v>238</v>
      </c>
      <c r="B58" s="251"/>
      <c r="C58" s="251"/>
      <c r="D58" s="251"/>
      <c r="E58" s="251"/>
      <c r="F58" s="251"/>
      <c r="G58" s="251"/>
      <c r="H58" s="251"/>
      <c r="I58" s="251"/>
      <c r="J58" s="251"/>
      <c r="K58" s="251"/>
      <c r="L58" s="251"/>
      <c r="M58" s="251"/>
      <c r="N58" s="251"/>
      <c r="O58" s="251"/>
      <c r="P58" s="251"/>
      <c r="Q58" s="251"/>
      <c r="R58" s="251"/>
      <c r="S58" s="251"/>
      <c r="T58" s="251"/>
      <c r="U58" s="251"/>
      <c r="V58" s="251"/>
      <c r="W58" s="251"/>
      <c r="X58" s="251"/>
      <c r="Y58" s="251"/>
      <c r="Z58" s="251"/>
      <c r="AA58" s="251"/>
      <c r="AB58" s="251"/>
      <c r="AC58" s="251"/>
      <c r="AD58" s="251"/>
    </row>
    <row r="59" spans="1:30" x14ac:dyDescent="0.25">
      <c r="A59" s="115"/>
      <c r="B59" s="116"/>
      <c r="C59" s="193"/>
      <c r="D59" s="194"/>
      <c r="E59" s="197"/>
      <c r="F59" s="197"/>
      <c r="G59" s="197"/>
      <c r="H59" s="72"/>
      <c r="I59" s="193"/>
      <c r="J59" s="57"/>
      <c r="K59" s="57"/>
      <c r="L59" s="132"/>
      <c r="M59" s="132"/>
      <c r="N59" s="132"/>
      <c r="O59" s="117"/>
      <c r="P59" s="116"/>
      <c r="Q59" s="196"/>
      <c r="R59" s="196"/>
      <c r="S59" s="196"/>
      <c r="T59" s="196"/>
      <c r="U59" s="196"/>
      <c r="V59" s="196"/>
      <c r="W59" s="196"/>
      <c r="X59" s="196"/>
      <c r="Y59" s="196"/>
      <c r="Z59" s="195"/>
      <c r="AA59" s="192"/>
      <c r="AB59" s="192"/>
      <c r="AC59" s="101"/>
      <c r="AD59" s="115"/>
    </row>
    <row r="60" spans="1:30" x14ac:dyDescent="0.25">
      <c r="A60" s="115"/>
      <c r="B60" s="116"/>
      <c r="C60" s="208" t="s">
        <v>99</v>
      </c>
      <c r="D60" s="208"/>
      <c r="E60" s="208"/>
      <c r="F60" s="208"/>
      <c r="G60" s="208"/>
      <c r="H60" s="208"/>
      <c r="I60" s="208"/>
      <c r="J60" s="208"/>
      <c r="K60" s="208"/>
      <c r="L60" s="208"/>
      <c r="M60" s="208"/>
      <c r="N60" s="208"/>
      <c r="O60" s="117">
        <f t="shared" si="3"/>
        <v>0</v>
      </c>
      <c r="P60" s="269" t="s">
        <v>100</v>
      </c>
      <c r="Q60" s="269"/>
      <c r="R60" s="269"/>
      <c r="S60" s="269"/>
      <c r="T60" s="269"/>
      <c r="U60" s="269"/>
      <c r="V60" s="269"/>
      <c r="W60" s="269"/>
      <c r="X60" s="269"/>
      <c r="Y60" s="269"/>
      <c r="Z60" s="269"/>
      <c r="AA60" s="269"/>
      <c r="AB60" s="269"/>
      <c r="AC60" s="101"/>
      <c r="AD60" s="2"/>
    </row>
    <row r="61" spans="1:30" x14ac:dyDescent="0.25">
      <c r="A61" s="2"/>
      <c r="B61" s="8"/>
      <c r="C61" s="162"/>
      <c r="D61" s="172" t="s">
        <v>101</v>
      </c>
      <c r="E61" s="172"/>
      <c r="F61" s="172"/>
      <c r="G61" s="172"/>
      <c r="H61" s="172"/>
      <c r="I61" s="172"/>
      <c r="J61" s="172"/>
      <c r="K61" s="71" t="str">
        <f>IF(ISTEXT(C61),L61," ")</f>
        <v xml:space="preserve"> </v>
      </c>
      <c r="L61" s="122"/>
      <c r="M61" s="245"/>
      <c r="N61" s="245"/>
      <c r="O61" s="117" t="str">
        <f t="shared" si="3"/>
        <v xml:space="preserve"> </v>
      </c>
      <c r="P61" s="95"/>
      <c r="Q61" s="172" t="s">
        <v>134</v>
      </c>
      <c r="R61" s="172"/>
      <c r="S61" s="172"/>
      <c r="T61" s="172"/>
      <c r="U61" s="172"/>
      <c r="V61" s="172"/>
      <c r="W61" s="172"/>
      <c r="X61" s="172"/>
      <c r="Y61" s="71" t="str">
        <f>IF(ISTEXT(P61),Z61," ")</f>
        <v xml:space="preserve"> </v>
      </c>
      <c r="Z61" s="122">
        <f t="shared" ref="Z61:Z65" si="4">MROUND(AA61*0.616,5)</f>
        <v>7475</v>
      </c>
      <c r="AA61" s="245">
        <v>12135</v>
      </c>
      <c r="AB61" s="245"/>
      <c r="AC61" s="101" t="str">
        <f>IF(ISTEXT(P61),AA61," ")</f>
        <v xml:space="preserve"> </v>
      </c>
      <c r="AD61" s="2"/>
    </row>
    <row r="62" spans="1:30" x14ac:dyDescent="0.25">
      <c r="A62" s="2"/>
      <c r="B62" s="8"/>
      <c r="C62" s="162"/>
      <c r="D62" s="172" t="s">
        <v>102</v>
      </c>
      <c r="E62" s="172"/>
      <c r="F62" s="172"/>
      <c r="G62" s="172"/>
      <c r="H62" s="172"/>
      <c r="I62" s="172"/>
      <c r="J62" s="172"/>
      <c r="K62" s="71" t="str">
        <f>IF(ISTEXT(C62),L62," ")</f>
        <v xml:space="preserve"> </v>
      </c>
      <c r="L62" s="122"/>
      <c r="M62" s="245"/>
      <c r="N62" s="245"/>
      <c r="O62" s="117" t="str">
        <f t="shared" si="3"/>
        <v xml:space="preserve"> </v>
      </c>
      <c r="P62" s="95"/>
      <c r="Q62" s="176" t="s">
        <v>236</v>
      </c>
      <c r="R62" s="172"/>
      <c r="S62" s="172"/>
      <c r="T62" s="172"/>
      <c r="U62" s="172"/>
      <c r="V62" s="172"/>
      <c r="W62" s="172"/>
      <c r="X62" s="172"/>
      <c r="Y62" s="71" t="str">
        <f>IF(ISTEXT(P62),Z62," ")</f>
        <v xml:space="preserve"> </v>
      </c>
      <c r="Z62" s="122">
        <f t="shared" si="4"/>
        <v>1385</v>
      </c>
      <c r="AA62" s="245">
        <v>2250</v>
      </c>
      <c r="AB62" s="245"/>
      <c r="AC62" s="101" t="str">
        <f t="shared" ref="AC62:AC88" si="5">IF(ISTEXT(P62),AA62," ")</f>
        <v xml:space="preserve"> </v>
      </c>
      <c r="AD62" s="2"/>
    </row>
    <row r="63" spans="1:30" x14ac:dyDescent="0.25">
      <c r="A63" s="2"/>
      <c r="B63" s="8"/>
      <c r="C63" s="209"/>
      <c r="D63" s="143"/>
      <c r="E63" s="143"/>
      <c r="F63" s="143"/>
      <c r="G63" s="143"/>
      <c r="H63" s="143"/>
      <c r="I63" s="143"/>
      <c r="J63" s="143"/>
      <c r="K63" s="143"/>
      <c r="L63" s="114"/>
      <c r="M63" s="245"/>
      <c r="N63" s="245"/>
      <c r="O63" s="117" t="str">
        <f t="shared" si="3"/>
        <v xml:space="preserve"> </v>
      </c>
      <c r="P63" s="95"/>
      <c r="Q63" s="176" t="s">
        <v>103</v>
      </c>
      <c r="R63" s="172"/>
      <c r="S63" s="172"/>
      <c r="T63" s="172"/>
      <c r="U63" s="172"/>
      <c r="V63" s="172"/>
      <c r="W63" s="172"/>
      <c r="X63" s="172"/>
      <c r="Y63" s="71" t="str">
        <f>IF(ISTEXT(P63),Z63," ")</f>
        <v xml:space="preserve"> </v>
      </c>
      <c r="Z63" s="122">
        <f t="shared" si="4"/>
        <v>1075</v>
      </c>
      <c r="AA63" s="245">
        <v>1745</v>
      </c>
      <c r="AB63" s="245"/>
      <c r="AC63" s="101" t="str">
        <f t="shared" si="5"/>
        <v xml:space="preserve"> </v>
      </c>
      <c r="AD63" s="2"/>
    </row>
    <row r="64" spans="1:30" x14ac:dyDescent="0.25">
      <c r="A64" s="2"/>
      <c r="B64" s="8"/>
      <c r="C64" s="208" t="s">
        <v>104</v>
      </c>
      <c r="D64" s="208"/>
      <c r="E64" s="208"/>
      <c r="F64" s="208"/>
      <c r="G64" s="208"/>
      <c r="H64" s="208"/>
      <c r="I64" s="208"/>
      <c r="J64" s="208"/>
      <c r="K64" s="208"/>
      <c r="L64" s="208"/>
      <c r="M64" s="208"/>
      <c r="N64" s="208"/>
      <c r="O64" s="117">
        <f t="shared" si="3"/>
        <v>0</v>
      </c>
      <c r="P64" s="95"/>
      <c r="Q64" s="172" t="s">
        <v>135</v>
      </c>
      <c r="R64" s="172"/>
      <c r="S64" s="172"/>
      <c r="T64" s="172"/>
      <c r="U64" s="172"/>
      <c r="V64" s="172"/>
      <c r="W64" s="172"/>
      <c r="X64" s="172"/>
      <c r="Y64" s="71" t="str">
        <f>IF(ISTEXT(P64),Z64," ")</f>
        <v xml:space="preserve"> </v>
      </c>
      <c r="Z64" s="122">
        <f t="shared" si="4"/>
        <v>3500</v>
      </c>
      <c r="AA64" s="245">
        <v>5680</v>
      </c>
      <c r="AB64" s="245"/>
      <c r="AC64" s="101" t="str">
        <f t="shared" si="5"/>
        <v xml:space="preserve"> </v>
      </c>
      <c r="AD64" s="2"/>
    </row>
    <row r="65" spans="1:30" x14ac:dyDescent="0.25">
      <c r="A65" s="2"/>
      <c r="B65" s="8"/>
      <c r="C65" s="162"/>
      <c r="D65" s="210" t="s">
        <v>170</v>
      </c>
      <c r="E65" s="172"/>
      <c r="F65" s="172"/>
      <c r="G65" s="172"/>
      <c r="H65" s="172"/>
      <c r="I65" s="172"/>
      <c r="J65" s="172"/>
      <c r="K65" s="71" t="str">
        <f t="shared" ref="K65:K70" si="6">IF(ISTEXT(C65),L65," ")</f>
        <v xml:space="preserve"> </v>
      </c>
      <c r="L65" s="122"/>
      <c r="M65" s="245"/>
      <c r="N65" s="245"/>
      <c r="O65" s="117" t="str">
        <f t="shared" si="3"/>
        <v xml:space="preserve"> </v>
      </c>
      <c r="P65" s="145"/>
      <c r="Q65" s="176" t="s">
        <v>184</v>
      </c>
      <c r="R65" s="172"/>
      <c r="S65" s="172"/>
      <c r="T65" s="172"/>
      <c r="U65" s="172"/>
      <c r="V65" s="172"/>
      <c r="W65" s="172"/>
      <c r="X65" s="172"/>
      <c r="Y65" s="71" t="str">
        <f>IF(ISTEXT(P65),Z65," ")</f>
        <v xml:space="preserve"> </v>
      </c>
      <c r="Z65" s="122">
        <f t="shared" si="4"/>
        <v>7575</v>
      </c>
      <c r="AA65" s="245">
        <v>12295</v>
      </c>
      <c r="AB65" s="245"/>
      <c r="AC65" s="101" t="str">
        <f>IF(ISTEXT(P65),AA65," ")</f>
        <v xml:space="preserve"> </v>
      </c>
      <c r="AD65" s="115"/>
    </row>
    <row r="66" spans="1:30" x14ac:dyDescent="0.25">
      <c r="A66" s="2"/>
      <c r="B66" s="8"/>
      <c r="C66" s="162"/>
      <c r="D66" s="139" t="s">
        <v>181</v>
      </c>
      <c r="E66" s="172"/>
      <c r="F66" s="172"/>
      <c r="G66" s="172"/>
      <c r="H66" s="172"/>
      <c r="I66" s="172"/>
      <c r="J66" s="172"/>
      <c r="K66" s="71" t="str">
        <f t="shared" si="6"/>
        <v xml:space="preserve"> </v>
      </c>
      <c r="L66" s="122"/>
      <c r="M66" s="245"/>
      <c r="N66" s="245"/>
      <c r="O66" s="117" t="str">
        <f t="shared" si="3"/>
        <v xml:space="preserve"> </v>
      </c>
      <c r="P66" s="29"/>
      <c r="Q66" s="63"/>
      <c r="R66" s="63"/>
      <c r="S66" s="63"/>
      <c r="T66" s="63"/>
      <c r="U66" s="63"/>
      <c r="V66" s="63"/>
      <c r="W66" s="63"/>
      <c r="X66" s="63"/>
      <c r="Y66" s="93"/>
      <c r="Z66" s="120"/>
      <c r="AA66" s="65"/>
      <c r="AB66" s="64"/>
      <c r="AC66" s="101" t="str">
        <f t="shared" si="5"/>
        <v xml:space="preserve"> </v>
      </c>
      <c r="AD66" s="2"/>
    </row>
    <row r="67" spans="1:30" x14ac:dyDescent="0.25">
      <c r="A67" s="2"/>
      <c r="B67" s="8"/>
      <c r="C67" s="162"/>
      <c r="D67" s="210" t="s">
        <v>123</v>
      </c>
      <c r="E67" s="172"/>
      <c r="F67" s="172"/>
      <c r="G67" s="172"/>
      <c r="H67" s="172"/>
      <c r="I67" s="172"/>
      <c r="J67" s="172"/>
      <c r="K67" s="71" t="str">
        <f t="shared" si="6"/>
        <v xml:space="preserve"> </v>
      </c>
      <c r="L67" s="122"/>
      <c r="M67" s="245"/>
      <c r="N67" s="245"/>
      <c r="O67" s="117" t="str">
        <f t="shared" si="3"/>
        <v xml:space="preserve"> </v>
      </c>
      <c r="P67" s="269" t="s">
        <v>105</v>
      </c>
      <c r="Q67" s="269"/>
      <c r="R67" s="269"/>
      <c r="S67" s="269"/>
      <c r="T67" s="269"/>
      <c r="U67" s="269"/>
      <c r="V67" s="269"/>
      <c r="W67" s="269"/>
      <c r="X67" s="269"/>
      <c r="Y67" s="269"/>
      <c r="Z67" s="269"/>
      <c r="AA67" s="269"/>
      <c r="AB67" s="269"/>
      <c r="AC67" s="101"/>
      <c r="AD67" s="2"/>
    </row>
    <row r="68" spans="1:30" x14ac:dyDescent="0.25">
      <c r="A68" s="2"/>
      <c r="B68" s="8"/>
      <c r="C68" s="162"/>
      <c r="D68" s="174" t="s">
        <v>136</v>
      </c>
      <c r="E68" s="172"/>
      <c r="F68" s="172"/>
      <c r="G68" s="172"/>
      <c r="H68" s="172"/>
      <c r="I68" s="172"/>
      <c r="J68" s="172"/>
      <c r="K68" s="71" t="str">
        <f t="shared" si="6"/>
        <v xml:space="preserve"> </v>
      </c>
      <c r="L68" s="122"/>
      <c r="M68" s="245"/>
      <c r="N68" s="245"/>
      <c r="O68" s="117" t="str">
        <f t="shared" si="3"/>
        <v xml:space="preserve"> </v>
      </c>
      <c r="P68" s="95"/>
      <c r="Q68" s="90" t="s">
        <v>137</v>
      </c>
      <c r="R68" s="90"/>
      <c r="S68" s="90"/>
      <c r="T68" s="90"/>
      <c r="U68" s="90"/>
      <c r="V68" s="90"/>
      <c r="W68" s="90"/>
      <c r="X68" s="90"/>
      <c r="Y68" s="21"/>
      <c r="Z68" s="22"/>
      <c r="AA68" s="266"/>
      <c r="AB68" s="266"/>
      <c r="AC68" s="101" t="str">
        <f t="shared" si="5"/>
        <v xml:space="preserve"> </v>
      </c>
      <c r="AD68" s="2"/>
    </row>
    <row r="69" spans="1:30" x14ac:dyDescent="0.25">
      <c r="A69" s="2"/>
      <c r="B69" s="8"/>
      <c r="C69" s="162"/>
      <c r="D69" s="210" t="s">
        <v>85</v>
      </c>
      <c r="E69" s="172"/>
      <c r="F69" s="172"/>
      <c r="G69" s="172"/>
      <c r="H69" s="172"/>
      <c r="I69" s="172"/>
      <c r="J69" s="172"/>
      <c r="K69" s="71" t="str">
        <f t="shared" si="6"/>
        <v xml:space="preserve"> </v>
      </c>
      <c r="L69" s="122"/>
      <c r="M69" s="245"/>
      <c r="N69" s="245"/>
      <c r="O69" s="117" t="str">
        <f t="shared" si="3"/>
        <v xml:space="preserve"> </v>
      </c>
      <c r="P69" s="95"/>
      <c r="Q69" s="90" t="s">
        <v>138</v>
      </c>
      <c r="R69" s="90"/>
      <c r="S69" s="90"/>
      <c r="T69" s="90"/>
      <c r="U69" s="90"/>
      <c r="V69" s="90"/>
      <c r="W69" s="90"/>
      <c r="X69" s="90"/>
      <c r="Y69" s="21"/>
      <c r="Z69" s="22"/>
      <c r="AA69" s="266"/>
      <c r="AB69" s="266"/>
      <c r="AC69" s="101" t="str">
        <f t="shared" si="5"/>
        <v xml:space="preserve"> </v>
      </c>
      <c r="AD69" s="2"/>
    </row>
    <row r="70" spans="1:30" x14ac:dyDescent="0.25">
      <c r="A70" s="2"/>
      <c r="B70" s="8"/>
      <c r="C70" s="162"/>
      <c r="D70" s="210" t="s">
        <v>84</v>
      </c>
      <c r="E70" s="172"/>
      <c r="F70" s="172"/>
      <c r="G70" s="172"/>
      <c r="H70" s="172"/>
      <c r="I70" s="172"/>
      <c r="J70" s="172"/>
      <c r="K70" s="71" t="str">
        <f t="shared" si="6"/>
        <v xml:space="preserve"> </v>
      </c>
      <c r="L70" s="122"/>
      <c r="M70" s="245"/>
      <c r="N70" s="245"/>
      <c r="O70" s="117" t="str">
        <f t="shared" si="3"/>
        <v xml:space="preserve"> </v>
      </c>
      <c r="P70" s="29"/>
      <c r="Q70" s="63"/>
      <c r="R70" s="63"/>
      <c r="S70" s="63"/>
      <c r="T70" s="63"/>
      <c r="U70" s="63"/>
      <c r="V70" s="63"/>
      <c r="W70" s="63"/>
      <c r="X70" s="63"/>
      <c r="Y70" s="93"/>
      <c r="Z70" s="21"/>
      <c r="AA70" s="64"/>
      <c r="AB70" s="64"/>
      <c r="AC70" s="101" t="str">
        <f t="shared" si="5"/>
        <v xml:space="preserve"> </v>
      </c>
      <c r="AD70" s="2"/>
    </row>
    <row r="71" spans="1:30" x14ac:dyDescent="0.25">
      <c r="A71" s="2"/>
      <c r="B71" s="8"/>
      <c r="C71" s="69"/>
      <c r="D71" s="69"/>
      <c r="E71" s="69"/>
      <c r="F71" s="69"/>
      <c r="G71" s="69"/>
      <c r="H71" s="69"/>
      <c r="I71" s="69"/>
      <c r="J71" s="69"/>
      <c r="K71" s="69"/>
      <c r="L71" s="69"/>
      <c r="M71" s="69"/>
      <c r="N71" s="9"/>
      <c r="O71" s="117" t="str">
        <f t="shared" si="3"/>
        <v xml:space="preserve"> </v>
      </c>
      <c r="P71" s="242" t="s">
        <v>106</v>
      </c>
      <c r="Q71" s="242"/>
      <c r="R71" s="242"/>
      <c r="S71" s="242"/>
      <c r="T71" s="242"/>
      <c r="U71" s="242"/>
      <c r="V71" s="242"/>
      <c r="W71" s="242"/>
      <c r="X71" s="242"/>
      <c r="Y71" s="242"/>
      <c r="Z71" s="242"/>
      <c r="AA71" s="242"/>
      <c r="AB71" s="242"/>
      <c r="AC71" s="101"/>
      <c r="AD71" s="2"/>
    </row>
    <row r="72" spans="1:30" x14ac:dyDescent="0.25">
      <c r="A72" s="2"/>
      <c r="B72" s="8"/>
      <c r="C72" s="208" t="s">
        <v>172</v>
      </c>
      <c r="D72" s="208"/>
      <c r="E72" s="208"/>
      <c r="F72" s="208"/>
      <c r="G72" s="208"/>
      <c r="H72" s="208"/>
      <c r="I72" s="208"/>
      <c r="J72" s="208"/>
      <c r="K72" s="208"/>
      <c r="L72" s="208"/>
      <c r="M72" s="208"/>
      <c r="N72" s="208"/>
      <c r="O72" s="117">
        <f t="shared" si="3"/>
        <v>0</v>
      </c>
      <c r="P72" s="95"/>
      <c r="Q72" s="105" t="s">
        <v>190</v>
      </c>
      <c r="R72" s="110"/>
      <c r="S72" s="110"/>
      <c r="T72" s="110"/>
      <c r="U72" s="110"/>
      <c r="V72" s="105"/>
      <c r="W72" s="110"/>
      <c r="X72" s="110"/>
      <c r="Y72" s="110"/>
      <c r="Z72" s="110"/>
      <c r="AA72" s="64"/>
      <c r="AB72" s="64"/>
      <c r="AC72" s="101" t="str">
        <f t="shared" si="5"/>
        <v xml:space="preserve"> </v>
      </c>
      <c r="AD72" s="2"/>
    </row>
    <row r="73" spans="1:30" x14ac:dyDescent="0.25">
      <c r="A73" s="2"/>
      <c r="B73" s="8"/>
      <c r="C73" s="162"/>
      <c r="D73" s="172" t="s">
        <v>139</v>
      </c>
      <c r="E73" s="172"/>
      <c r="F73" s="172"/>
      <c r="G73" s="172"/>
      <c r="H73" s="172"/>
      <c r="I73" s="172"/>
      <c r="J73" s="172"/>
      <c r="K73" s="71" t="str">
        <f t="shared" ref="K73:K76" si="7">IF(ISTEXT(C73),L73," ")</f>
        <v xml:space="preserve"> </v>
      </c>
      <c r="L73" s="122"/>
      <c r="M73" s="245"/>
      <c r="N73" s="245"/>
      <c r="O73" s="117" t="str">
        <f t="shared" si="3"/>
        <v xml:space="preserve"> </v>
      </c>
      <c r="P73" s="109"/>
      <c r="Q73" s="147" t="s">
        <v>171</v>
      </c>
      <c r="R73" s="148"/>
      <c r="S73" s="148"/>
      <c r="T73" s="148"/>
      <c r="U73" s="148"/>
      <c r="V73" s="147"/>
      <c r="W73" s="148"/>
      <c r="X73" s="148"/>
      <c r="Y73" s="148"/>
      <c r="Z73" s="148"/>
      <c r="AA73" s="64"/>
      <c r="AB73" s="64"/>
      <c r="AC73" s="101" t="str">
        <f t="shared" si="5"/>
        <v xml:space="preserve"> </v>
      </c>
      <c r="AD73" s="2"/>
    </row>
    <row r="74" spans="1:30" x14ac:dyDescent="0.25">
      <c r="A74" s="2"/>
      <c r="B74" s="8"/>
      <c r="C74" s="162"/>
      <c r="D74" s="172" t="s">
        <v>140</v>
      </c>
      <c r="E74" s="172"/>
      <c r="F74" s="172"/>
      <c r="G74" s="172"/>
      <c r="H74" s="172"/>
      <c r="I74" s="172"/>
      <c r="J74" s="172"/>
      <c r="K74" s="71" t="str">
        <f t="shared" si="7"/>
        <v xml:space="preserve"> </v>
      </c>
      <c r="L74" s="122"/>
      <c r="M74" s="245"/>
      <c r="N74" s="245"/>
      <c r="O74" s="117" t="str">
        <f t="shared" si="3"/>
        <v xml:space="preserve"> </v>
      </c>
      <c r="P74" s="109"/>
      <c r="Q74" s="106" t="s">
        <v>51</v>
      </c>
      <c r="R74" s="106"/>
      <c r="S74" s="106"/>
      <c r="T74" s="106"/>
      <c r="U74" s="106"/>
      <c r="V74" s="106"/>
      <c r="W74" s="106"/>
      <c r="X74" s="106"/>
      <c r="Y74" s="106"/>
      <c r="Z74" s="106"/>
      <c r="AA74" s="64"/>
      <c r="AB74" s="64"/>
      <c r="AC74" s="101" t="str">
        <f t="shared" si="5"/>
        <v xml:space="preserve"> </v>
      </c>
      <c r="AD74" s="2"/>
    </row>
    <row r="75" spans="1:30" x14ac:dyDescent="0.25">
      <c r="A75" s="2"/>
      <c r="B75" s="8"/>
      <c r="C75" s="162"/>
      <c r="D75" s="176" t="s">
        <v>108</v>
      </c>
      <c r="E75" s="172"/>
      <c r="F75" s="172"/>
      <c r="G75" s="172"/>
      <c r="H75" s="172"/>
      <c r="I75" s="172"/>
      <c r="J75" s="172"/>
      <c r="K75" s="71" t="str">
        <f t="shared" si="7"/>
        <v xml:space="preserve"> </v>
      </c>
      <c r="L75" s="122"/>
      <c r="M75" s="245"/>
      <c r="N75" s="245"/>
      <c r="O75" s="117" t="str">
        <f t="shared" si="3"/>
        <v xml:space="preserve"> </v>
      </c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02"/>
      <c r="AA75" s="102"/>
      <c r="AB75" s="102"/>
      <c r="AC75" s="101"/>
      <c r="AD75" s="2"/>
    </row>
    <row r="76" spans="1:30" x14ac:dyDescent="0.25">
      <c r="A76" s="2"/>
      <c r="B76" s="8"/>
      <c r="C76" s="162"/>
      <c r="D76" s="210" t="s">
        <v>146</v>
      </c>
      <c r="E76" s="211"/>
      <c r="F76" s="211"/>
      <c r="G76" s="211"/>
      <c r="H76" s="211"/>
      <c r="I76" s="211"/>
      <c r="J76" s="211"/>
      <c r="K76" s="71" t="str">
        <f t="shared" si="7"/>
        <v xml:space="preserve"> </v>
      </c>
      <c r="L76" s="122"/>
      <c r="M76" s="245"/>
      <c r="N76" s="245"/>
      <c r="O76" s="117" t="str">
        <f t="shared" si="3"/>
        <v xml:space="preserve"> </v>
      </c>
      <c r="P76" s="103" t="s">
        <v>107</v>
      </c>
      <c r="Q76" s="103"/>
      <c r="R76" s="103"/>
      <c r="S76" s="103"/>
      <c r="T76" s="103"/>
      <c r="U76" s="103"/>
      <c r="V76" s="103"/>
      <c r="W76" s="103"/>
      <c r="X76" s="103"/>
      <c r="Y76" s="103"/>
      <c r="Z76" s="103"/>
      <c r="AA76" s="103"/>
      <c r="AB76" s="103"/>
      <c r="AC76" s="101">
        <f t="shared" si="5"/>
        <v>0</v>
      </c>
      <c r="AD76" s="2"/>
    </row>
    <row r="77" spans="1:30" x14ac:dyDescent="0.25">
      <c r="A77" s="2"/>
      <c r="B77" s="8"/>
      <c r="C77" s="119"/>
      <c r="D77" s="119"/>
      <c r="E77" s="119"/>
      <c r="F77" s="119"/>
      <c r="G77" s="119"/>
      <c r="H77" s="119"/>
      <c r="I77" s="119"/>
      <c r="J77" s="119"/>
      <c r="K77" s="119"/>
      <c r="L77" s="119"/>
      <c r="M77" s="119"/>
      <c r="N77" s="116"/>
      <c r="O77" s="117" t="str">
        <f t="shared" si="3"/>
        <v xml:space="preserve"> </v>
      </c>
      <c r="P77" s="109"/>
      <c r="Q77" s="111" t="s">
        <v>185</v>
      </c>
      <c r="R77" s="110"/>
      <c r="S77" s="110"/>
      <c r="T77" s="110"/>
      <c r="U77" s="14"/>
      <c r="V77" s="14"/>
      <c r="W77" s="14"/>
      <c r="X77" s="14"/>
      <c r="Y77" s="71" t="str">
        <f>IF(ISTEXT(P77),Z77," ")</f>
        <v xml:space="preserve"> </v>
      </c>
      <c r="Z77" s="122">
        <f>MROUND(AA77*0.616,5)</f>
        <v>7170</v>
      </c>
      <c r="AA77" s="245">
        <v>11640</v>
      </c>
      <c r="AB77" s="245"/>
      <c r="AC77" s="101" t="str">
        <f t="shared" si="5"/>
        <v xml:space="preserve"> </v>
      </c>
      <c r="AD77" s="2"/>
    </row>
    <row r="78" spans="1:30" x14ac:dyDescent="0.25">
      <c r="A78" s="2"/>
      <c r="B78" s="8"/>
      <c r="C78" s="119"/>
      <c r="D78" s="119"/>
      <c r="E78" s="119"/>
      <c r="F78" s="119"/>
      <c r="G78" s="119"/>
      <c r="H78" s="119"/>
      <c r="I78" s="119"/>
      <c r="J78" s="119"/>
      <c r="K78" s="119"/>
      <c r="L78" s="119"/>
      <c r="M78" s="119"/>
      <c r="N78" s="116"/>
      <c r="O78" s="117" t="str">
        <f t="shared" si="3"/>
        <v xml:space="preserve"> </v>
      </c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02"/>
      <c r="AA78" s="102"/>
      <c r="AB78" s="102"/>
      <c r="AC78" s="101"/>
      <c r="AD78" s="2"/>
    </row>
    <row r="79" spans="1:30" x14ac:dyDescent="0.25">
      <c r="A79" s="2"/>
      <c r="B79" s="8"/>
      <c r="C79" s="208" t="s">
        <v>109</v>
      </c>
      <c r="D79" s="208"/>
      <c r="E79" s="208"/>
      <c r="F79" s="208"/>
      <c r="G79" s="208"/>
      <c r="H79" s="208"/>
      <c r="I79" s="208"/>
      <c r="J79" s="208"/>
      <c r="K79" s="208"/>
      <c r="L79" s="208"/>
      <c r="M79" s="208"/>
      <c r="N79" s="208"/>
      <c r="O79" s="117">
        <f t="shared" si="3"/>
        <v>0</v>
      </c>
      <c r="P79" s="103" t="s">
        <v>57</v>
      </c>
      <c r="Q79" s="103"/>
      <c r="R79" s="103"/>
      <c r="S79" s="103"/>
      <c r="T79" s="103"/>
      <c r="U79" s="103"/>
      <c r="V79" s="103"/>
      <c r="W79" s="103"/>
      <c r="X79" s="103"/>
      <c r="Y79" s="103"/>
      <c r="Z79" s="103"/>
      <c r="AA79" s="103"/>
      <c r="AB79" s="103"/>
      <c r="AC79" s="101">
        <f t="shared" si="5"/>
        <v>0</v>
      </c>
      <c r="AD79" s="2"/>
    </row>
    <row r="80" spans="1:30" x14ac:dyDescent="0.25">
      <c r="A80" s="2"/>
      <c r="B80" s="8"/>
      <c r="C80" s="162"/>
      <c r="D80" s="171" t="s">
        <v>204</v>
      </c>
      <c r="E80" s="212"/>
      <c r="F80" s="212"/>
      <c r="G80" s="212"/>
      <c r="H80" s="212"/>
      <c r="I80" s="212"/>
      <c r="J80" s="212"/>
      <c r="K80" s="71" t="str">
        <f>IF(ISTEXT(C80),L80," ")</f>
        <v xml:space="preserve"> </v>
      </c>
      <c r="L80" s="122"/>
      <c r="M80" s="245"/>
      <c r="N80" s="245"/>
      <c r="O80" s="117" t="str">
        <f t="shared" si="3"/>
        <v xml:space="preserve"> </v>
      </c>
      <c r="P80" s="109"/>
      <c r="Q80" s="107" t="s">
        <v>186</v>
      </c>
      <c r="R80" s="104"/>
      <c r="S80" s="104"/>
      <c r="T80" s="104"/>
      <c r="U80" s="104"/>
      <c r="V80" s="104"/>
      <c r="W80" s="104"/>
      <c r="X80" s="104"/>
      <c r="Y80" s="71" t="str">
        <f t="shared" ref="Y80:Y88" si="8">IF(ISTEXT(P80),Z80," ")</f>
        <v xml:space="preserve"> </v>
      </c>
      <c r="Z80" s="122">
        <f t="shared" ref="Z80:Z88" si="9">MROUND(AA80*0.616,5)</f>
        <v>4330</v>
      </c>
      <c r="AA80" s="245">
        <v>7030</v>
      </c>
      <c r="AB80" s="245"/>
      <c r="AC80" s="101" t="str">
        <f t="shared" si="5"/>
        <v xml:space="preserve"> </v>
      </c>
      <c r="AD80" s="2"/>
    </row>
    <row r="81" spans="1:37" x14ac:dyDescent="0.25">
      <c r="A81" s="2"/>
      <c r="B81" s="8"/>
      <c r="C81" s="162"/>
      <c r="D81" s="171" t="s">
        <v>177</v>
      </c>
      <c r="E81" s="212"/>
      <c r="F81" s="212"/>
      <c r="G81" s="212"/>
      <c r="H81" s="212"/>
      <c r="I81" s="212"/>
      <c r="J81" s="212"/>
      <c r="K81" s="71" t="str">
        <f>IF(ISTEXT(C81),L81," ")</f>
        <v xml:space="preserve"> </v>
      </c>
      <c r="L81" s="122"/>
      <c r="M81" s="245"/>
      <c r="N81" s="245"/>
      <c r="O81" s="117" t="str">
        <f t="shared" si="3"/>
        <v xml:space="preserve"> </v>
      </c>
      <c r="P81" s="109"/>
      <c r="Q81" s="104" t="s">
        <v>141</v>
      </c>
      <c r="R81" s="104"/>
      <c r="S81" s="104"/>
      <c r="T81" s="104"/>
      <c r="U81" s="104"/>
      <c r="V81" s="104"/>
      <c r="W81" s="104"/>
      <c r="X81" s="104"/>
      <c r="Y81" s="71" t="str">
        <f t="shared" si="8"/>
        <v xml:space="preserve"> </v>
      </c>
      <c r="Z81" s="122">
        <f t="shared" si="9"/>
        <v>680</v>
      </c>
      <c r="AA81" s="245">
        <v>1105</v>
      </c>
      <c r="AB81" s="245"/>
      <c r="AC81" s="101" t="str">
        <f t="shared" si="5"/>
        <v xml:space="preserve"> </v>
      </c>
      <c r="AD81" s="2"/>
    </row>
    <row r="82" spans="1:37" x14ac:dyDescent="0.25">
      <c r="A82" s="2"/>
      <c r="B82" s="8"/>
      <c r="C82" s="162"/>
      <c r="D82" s="212" t="s">
        <v>142</v>
      </c>
      <c r="E82" s="212"/>
      <c r="F82" s="212"/>
      <c r="G82" s="212"/>
      <c r="H82" s="212"/>
      <c r="I82" s="212"/>
      <c r="J82" s="212"/>
      <c r="K82" s="71" t="str">
        <f>IF(ISTEXT(C82),L82," ")</f>
        <v xml:space="preserve"> </v>
      </c>
      <c r="L82" s="122"/>
      <c r="M82" s="245"/>
      <c r="N82" s="245"/>
      <c r="O82" s="117" t="str">
        <f t="shared" si="3"/>
        <v xml:space="preserve"> </v>
      </c>
      <c r="P82" s="109"/>
      <c r="Q82" s="104" t="s">
        <v>228</v>
      </c>
      <c r="R82" s="104"/>
      <c r="S82" s="104"/>
      <c r="T82" s="104"/>
      <c r="U82" s="104"/>
      <c r="V82" s="104"/>
      <c r="W82" s="104"/>
      <c r="X82" s="104"/>
      <c r="Y82" s="71" t="str">
        <f t="shared" si="8"/>
        <v xml:space="preserve"> </v>
      </c>
      <c r="Z82" s="122">
        <f t="shared" si="9"/>
        <v>1255</v>
      </c>
      <c r="AA82" s="245">
        <v>2035</v>
      </c>
      <c r="AB82" s="245"/>
      <c r="AC82" s="101" t="str">
        <f t="shared" si="5"/>
        <v xml:space="preserve"> </v>
      </c>
      <c r="AD82" s="2"/>
    </row>
    <row r="83" spans="1:37" x14ac:dyDescent="0.25">
      <c r="A83" s="2"/>
      <c r="B83" s="8"/>
      <c r="C83" s="162"/>
      <c r="D83" s="171" t="s">
        <v>182</v>
      </c>
      <c r="E83" s="212"/>
      <c r="F83" s="212"/>
      <c r="G83" s="212"/>
      <c r="H83" s="212"/>
      <c r="I83" s="212"/>
      <c r="J83" s="212"/>
      <c r="K83" s="71" t="str">
        <f>IF(ISTEXT(C83),L83," ")</f>
        <v xml:space="preserve"> </v>
      </c>
      <c r="L83" s="122"/>
      <c r="M83" s="245"/>
      <c r="N83" s="245"/>
      <c r="O83" s="117" t="str">
        <f t="shared" si="3"/>
        <v xml:space="preserve"> </v>
      </c>
      <c r="P83" s="109"/>
      <c r="Q83" s="104" t="s">
        <v>143</v>
      </c>
      <c r="R83" s="104"/>
      <c r="S83" s="104"/>
      <c r="T83" s="104"/>
      <c r="U83" s="104"/>
      <c r="V83" s="104"/>
      <c r="W83" s="104"/>
      <c r="X83" s="104"/>
      <c r="Y83" s="71" t="str">
        <f t="shared" si="8"/>
        <v xml:space="preserve"> </v>
      </c>
      <c r="Z83" s="122">
        <f t="shared" si="9"/>
        <v>335</v>
      </c>
      <c r="AA83" s="245">
        <v>545</v>
      </c>
      <c r="AB83" s="245"/>
      <c r="AC83" s="101" t="str">
        <f t="shared" si="5"/>
        <v xml:space="preserve"> </v>
      </c>
      <c r="AD83" s="2"/>
    </row>
    <row r="84" spans="1:37" x14ac:dyDescent="0.25">
      <c r="A84" s="2"/>
      <c r="B84" s="8"/>
      <c r="C84" s="119"/>
      <c r="D84" s="119"/>
      <c r="E84" s="119"/>
      <c r="F84" s="119"/>
      <c r="G84" s="119"/>
      <c r="H84" s="119"/>
      <c r="I84" s="119"/>
      <c r="J84" s="119"/>
      <c r="K84" s="119"/>
      <c r="L84" s="119"/>
      <c r="M84" s="119"/>
      <c r="N84" s="116"/>
      <c r="O84" s="117" t="str">
        <f t="shared" si="3"/>
        <v xml:space="preserve"> </v>
      </c>
      <c r="P84" s="109"/>
      <c r="Q84" s="104" t="s">
        <v>144</v>
      </c>
      <c r="R84" s="104"/>
      <c r="S84" s="104"/>
      <c r="T84" s="104"/>
      <c r="U84" s="104"/>
      <c r="V84" s="104"/>
      <c r="W84" s="104"/>
      <c r="X84" s="104"/>
      <c r="Y84" s="71" t="str">
        <f t="shared" si="8"/>
        <v xml:space="preserve"> </v>
      </c>
      <c r="Z84" s="122">
        <f t="shared" si="9"/>
        <v>7860</v>
      </c>
      <c r="AA84" s="245">
        <v>12760</v>
      </c>
      <c r="AB84" s="245"/>
      <c r="AC84" s="101" t="str">
        <f t="shared" si="5"/>
        <v xml:space="preserve"> </v>
      </c>
      <c r="AD84" s="2"/>
    </row>
    <row r="85" spans="1:37" x14ac:dyDescent="0.25">
      <c r="A85" s="2"/>
      <c r="B85" s="8"/>
      <c r="C85" s="208" t="s">
        <v>110</v>
      </c>
      <c r="D85" s="208"/>
      <c r="E85" s="208"/>
      <c r="F85" s="208"/>
      <c r="G85" s="208"/>
      <c r="H85" s="208"/>
      <c r="I85" s="208"/>
      <c r="J85" s="208"/>
      <c r="K85" s="208"/>
      <c r="L85" s="208"/>
      <c r="M85" s="208"/>
      <c r="N85" s="208"/>
      <c r="O85" s="117">
        <f t="shared" si="3"/>
        <v>0</v>
      </c>
      <c r="P85" s="109"/>
      <c r="Q85" s="107" t="s">
        <v>187</v>
      </c>
      <c r="R85" s="104"/>
      <c r="S85" s="104"/>
      <c r="T85" s="104"/>
      <c r="U85" s="104"/>
      <c r="V85" s="104"/>
      <c r="W85" s="104"/>
      <c r="X85" s="104"/>
      <c r="Y85" s="71" t="str">
        <f t="shared" si="8"/>
        <v xml:space="preserve"> </v>
      </c>
      <c r="Z85" s="122">
        <f t="shared" si="9"/>
        <v>1440</v>
      </c>
      <c r="AA85" s="245">
        <v>2335</v>
      </c>
      <c r="AB85" s="245"/>
      <c r="AC85" s="101" t="str">
        <f t="shared" si="5"/>
        <v xml:space="preserve"> </v>
      </c>
      <c r="AD85" s="2"/>
    </row>
    <row r="86" spans="1:37" x14ac:dyDescent="0.25">
      <c r="A86" s="2"/>
      <c r="B86" s="8"/>
      <c r="C86" s="162"/>
      <c r="D86" s="211" t="s">
        <v>111</v>
      </c>
      <c r="E86" s="211"/>
      <c r="F86" s="211"/>
      <c r="G86" s="211"/>
      <c r="H86" s="211"/>
      <c r="I86" s="211"/>
      <c r="J86" s="211"/>
      <c r="K86" s="211"/>
      <c r="L86" s="211"/>
      <c r="M86" s="211"/>
      <c r="N86" s="211"/>
      <c r="O86" s="117" t="str">
        <f t="shared" si="3"/>
        <v xml:space="preserve"> </v>
      </c>
      <c r="P86" s="109"/>
      <c r="Q86" s="104" t="s">
        <v>131</v>
      </c>
      <c r="R86" s="104"/>
      <c r="S86" s="104"/>
      <c r="T86" s="104"/>
      <c r="U86" s="104"/>
      <c r="V86" s="104"/>
      <c r="W86" s="104"/>
      <c r="X86" s="104"/>
      <c r="Y86" s="71" t="str">
        <f t="shared" si="8"/>
        <v xml:space="preserve"> </v>
      </c>
      <c r="Z86" s="122">
        <f t="shared" si="9"/>
        <v>715</v>
      </c>
      <c r="AA86" s="245">
        <v>1160</v>
      </c>
      <c r="AB86" s="245"/>
      <c r="AC86" s="101" t="str">
        <f t="shared" si="5"/>
        <v xml:space="preserve"> </v>
      </c>
      <c r="AD86" s="2"/>
    </row>
    <row r="87" spans="1:37" x14ac:dyDescent="0.25">
      <c r="A87" s="2"/>
      <c r="B87" s="8"/>
      <c r="C87" s="119"/>
      <c r="D87" s="119"/>
      <c r="E87" s="119"/>
      <c r="F87" s="119"/>
      <c r="G87" s="119"/>
      <c r="H87" s="119"/>
      <c r="I87" s="119"/>
      <c r="J87" s="119"/>
      <c r="K87" s="119"/>
      <c r="L87" s="119"/>
      <c r="M87" s="119"/>
      <c r="N87" s="116"/>
      <c r="O87" s="117" t="str">
        <f t="shared" si="3"/>
        <v xml:space="preserve"> </v>
      </c>
      <c r="P87" s="109"/>
      <c r="Q87" s="104" t="s">
        <v>145</v>
      </c>
      <c r="R87" s="104"/>
      <c r="S87" s="104"/>
      <c r="T87" s="104"/>
      <c r="U87" s="104"/>
      <c r="V87" s="104"/>
      <c r="W87" s="104"/>
      <c r="X87" s="104"/>
      <c r="Y87" s="71" t="str">
        <f t="shared" si="8"/>
        <v xml:space="preserve"> </v>
      </c>
      <c r="Z87" s="122">
        <f t="shared" si="9"/>
        <v>7170</v>
      </c>
      <c r="AA87" s="245">
        <v>11640</v>
      </c>
      <c r="AB87" s="245"/>
      <c r="AC87" s="101" t="str">
        <f t="shared" si="5"/>
        <v xml:space="preserve"> </v>
      </c>
      <c r="AD87" s="2"/>
    </row>
    <row r="88" spans="1:37" x14ac:dyDescent="0.25">
      <c r="A88" s="2"/>
      <c r="B88" s="8"/>
      <c r="C88" s="208" t="s">
        <v>113</v>
      </c>
      <c r="D88" s="208"/>
      <c r="E88" s="208"/>
      <c r="F88" s="208"/>
      <c r="G88" s="208"/>
      <c r="H88" s="208"/>
      <c r="I88" s="208"/>
      <c r="J88" s="208"/>
      <c r="K88" s="208"/>
      <c r="L88" s="208"/>
      <c r="M88" s="208"/>
      <c r="N88" s="208"/>
      <c r="O88" s="117">
        <f t="shared" si="3"/>
        <v>0</v>
      </c>
      <c r="P88" s="109"/>
      <c r="Q88" s="107" t="s">
        <v>112</v>
      </c>
      <c r="R88" s="104"/>
      <c r="S88" s="104"/>
      <c r="T88" s="104"/>
      <c r="U88" s="104"/>
      <c r="V88" s="104"/>
      <c r="W88" s="104"/>
      <c r="X88" s="104"/>
      <c r="Y88" s="71" t="str">
        <f t="shared" si="8"/>
        <v xml:space="preserve"> </v>
      </c>
      <c r="Z88" s="122">
        <f t="shared" si="9"/>
        <v>1220</v>
      </c>
      <c r="AA88" s="245">
        <v>1980</v>
      </c>
      <c r="AB88" s="245"/>
      <c r="AC88" s="101" t="str">
        <f t="shared" si="5"/>
        <v xml:space="preserve"> </v>
      </c>
      <c r="AD88" s="2"/>
      <c r="AF88" t="s">
        <v>227</v>
      </c>
      <c r="AK88" t="s">
        <v>6</v>
      </c>
    </row>
    <row r="89" spans="1:37" x14ac:dyDescent="0.25">
      <c r="A89" s="2"/>
      <c r="B89" s="8"/>
      <c r="C89" s="162"/>
      <c r="D89" s="211" t="s">
        <v>160</v>
      </c>
      <c r="E89" s="175"/>
      <c r="F89" s="175"/>
      <c r="G89" s="175"/>
      <c r="H89" s="175"/>
      <c r="I89" s="119"/>
      <c r="J89" s="119"/>
      <c r="K89" s="119"/>
      <c r="L89" s="119"/>
      <c r="M89" s="119"/>
      <c r="N89" s="116"/>
      <c r="O89" s="117" t="str">
        <f t="shared" si="3"/>
        <v xml:space="preserve"> </v>
      </c>
      <c r="P89" s="29"/>
      <c r="Q89" s="63"/>
      <c r="R89" s="63"/>
      <c r="S89" s="63"/>
      <c r="T89" s="63"/>
      <c r="U89" s="63"/>
      <c r="V89" s="63"/>
      <c r="W89" s="63"/>
      <c r="X89" s="63"/>
      <c r="Y89" s="108"/>
      <c r="Z89" s="21"/>
      <c r="AA89" s="64"/>
      <c r="AB89" s="64"/>
      <c r="AC89" s="13"/>
      <c r="AD89" s="2"/>
      <c r="AG89" t="s">
        <v>222</v>
      </c>
      <c r="AK89" t="s">
        <v>226</v>
      </c>
    </row>
    <row r="90" spans="1:37" x14ac:dyDescent="0.25">
      <c r="A90" s="2"/>
      <c r="B90" s="8"/>
      <c r="C90" s="162"/>
      <c r="D90" s="211" t="s">
        <v>171</v>
      </c>
      <c r="E90" s="175"/>
      <c r="F90" s="175"/>
      <c r="G90" s="175"/>
      <c r="H90" s="175"/>
      <c r="I90" s="119"/>
      <c r="J90" s="119"/>
      <c r="K90" s="119"/>
      <c r="L90" s="119"/>
      <c r="M90" s="119"/>
      <c r="N90" s="116"/>
      <c r="O90" s="117" t="str">
        <f t="shared" si="3"/>
        <v xml:space="preserve"> </v>
      </c>
      <c r="P90" s="224" t="s">
        <v>199</v>
      </c>
      <c r="Q90" s="224"/>
      <c r="R90" s="224"/>
      <c r="S90" s="224"/>
      <c r="T90" s="224"/>
      <c r="U90" s="224"/>
      <c r="V90" s="224"/>
      <c r="W90" s="224"/>
      <c r="X90" s="224"/>
      <c r="Y90" s="224"/>
      <c r="Z90" s="224"/>
      <c r="AA90" s="224"/>
      <c r="AB90" s="224"/>
      <c r="AC90" s="101">
        <f t="shared" ref="AC90:AC100" si="10">IF(ISTEXT(P90),AA90," ")</f>
        <v>0</v>
      </c>
      <c r="AD90" s="115"/>
      <c r="AF90" t="s">
        <v>220</v>
      </c>
      <c r="AG90" t="s">
        <v>221</v>
      </c>
      <c r="AH90" s="231" t="s">
        <v>223</v>
      </c>
      <c r="AI90" t="s">
        <v>224</v>
      </c>
      <c r="AK90" t="s">
        <v>225</v>
      </c>
    </row>
    <row r="91" spans="1:37" x14ac:dyDescent="0.25">
      <c r="A91" s="2"/>
      <c r="B91" s="8"/>
      <c r="C91" s="66"/>
      <c r="D91" s="66"/>
      <c r="E91" s="66"/>
      <c r="F91" s="66"/>
      <c r="G91" s="66"/>
      <c r="H91" s="66"/>
      <c r="I91" s="66"/>
      <c r="J91" s="66"/>
      <c r="K91" s="66"/>
      <c r="L91" s="66"/>
      <c r="M91" s="66"/>
      <c r="N91" s="54"/>
      <c r="O91" s="117" t="str">
        <f t="shared" si="3"/>
        <v xml:space="preserve"> </v>
      </c>
      <c r="P91" s="162"/>
      <c r="Q91" s="176" t="s">
        <v>208</v>
      </c>
      <c r="R91" s="112"/>
      <c r="S91" s="112"/>
      <c r="T91" s="112"/>
      <c r="U91" s="112"/>
      <c r="V91" s="112"/>
      <c r="W91" s="112"/>
      <c r="X91" s="112"/>
      <c r="Y91" s="71" t="str">
        <f t="shared" ref="Y91:Y100" si="11">IF(ISTEXT(P91),Z91," ")</f>
        <v xml:space="preserve"> </v>
      </c>
      <c r="Z91" s="122">
        <f t="shared" ref="Z91:Z100" si="12">MROUND(AA91*0.616,5)</f>
        <v>1580</v>
      </c>
      <c r="AA91" s="245">
        <v>2563</v>
      </c>
      <c r="AB91" s="245"/>
      <c r="AC91" s="101" t="str">
        <f t="shared" si="10"/>
        <v xml:space="preserve"> </v>
      </c>
      <c r="AD91" s="115"/>
      <c r="AF91" s="229">
        <v>2500</v>
      </c>
      <c r="AG91" s="229">
        <f>AF91-(AF91*0.384)</f>
        <v>1540</v>
      </c>
      <c r="AH91" s="232">
        <f>AI91/0.616</f>
        <v>2562.4999999999995</v>
      </c>
      <c r="AI91" s="229">
        <f>AG91*1.025</f>
        <v>1578.4999999999998</v>
      </c>
      <c r="AK91" s="230">
        <v>3125</v>
      </c>
    </row>
    <row r="92" spans="1:37" ht="15" customHeight="1" x14ac:dyDescent="0.25">
      <c r="A92" s="2"/>
      <c r="B92" s="8"/>
      <c r="C92" s="208" t="s">
        <v>114</v>
      </c>
      <c r="D92" s="208"/>
      <c r="E92" s="208"/>
      <c r="F92" s="208"/>
      <c r="G92" s="208"/>
      <c r="H92" s="208"/>
      <c r="I92" s="208"/>
      <c r="J92" s="208"/>
      <c r="K92" s="208"/>
      <c r="L92" s="208"/>
      <c r="M92" s="208"/>
      <c r="N92" s="208"/>
      <c r="O92" s="117">
        <f t="shared" si="3"/>
        <v>0</v>
      </c>
      <c r="P92" s="162"/>
      <c r="Q92" s="176" t="s">
        <v>201</v>
      </c>
      <c r="R92" s="112"/>
      <c r="S92" s="112"/>
      <c r="T92" s="112"/>
      <c r="U92" s="112"/>
      <c r="V92" s="112"/>
      <c r="W92" s="112"/>
      <c r="X92" s="112"/>
      <c r="Y92" s="71" t="str">
        <f t="shared" si="11"/>
        <v xml:space="preserve"> </v>
      </c>
      <c r="Z92" s="122">
        <f t="shared" si="12"/>
        <v>1605</v>
      </c>
      <c r="AA92" s="245">
        <v>2609</v>
      </c>
      <c r="AB92" s="245"/>
      <c r="AC92" s="101" t="str">
        <f t="shared" si="10"/>
        <v xml:space="preserve"> </v>
      </c>
      <c r="AD92" s="115"/>
      <c r="AF92" s="229">
        <v>2545</v>
      </c>
      <c r="AG92" s="229">
        <f t="shared" ref="AG92:AG100" si="13">AF92-(AF92*0.384)</f>
        <v>1567.72</v>
      </c>
      <c r="AH92" s="232">
        <f t="shared" ref="AH92:AH100" si="14">AI92/0.616</f>
        <v>2608.6249999999995</v>
      </c>
      <c r="AI92" s="229">
        <f t="shared" ref="AI92:AI100" si="15">AG92*1.025</f>
        <v>1606.9129999999998</v>
      </c>
      <c r="AK92" s="230">
        <v>0</v>
      </c>
    </row>
    <row r="93" spans="1:37" x14ac:dyDescent="0.25">
      <c r="A93" s="2"/>
      <c r="B93" s="8"/>
      <c r="C93" s="162"/>
      <c r="D93" s="211" t="s">
        <v>115</v>
      </c>
      <c r="E93" s="175"/>
      <c r="F93" s="175"/>
      <c r="G93" s="175"/>
      <c r="H93" s="143"/>
      <c r="I93" s="143"/>
      <c r="J93" s="143"/>
      <c r="K93" s="143"/>
      <c r="L93" s="143"/>
      <c r="M93" s="143"/>
      <c r="N93" s="211"/>
      <c r="O93" s="117" t="str">
        <f t="shared" si="3"/>
        <v xml:space="preserve"> </v>
      </c>
      <c r="P93" s="162"/>
      <c r="Q93" s="176" t="s">
        <v>213</v>
      </c>
      <c r="R93" s="112"/>
      <c r="S93" s="112"/>
      <c r="T93" s="112"/>
      <c r="U93" s="112"/>
      <c r="V93" s="112"/>
      <c r="W93" s="112"/>
      <c r="X93" s="112"/>
      <c r="Y93" s="71" t="str">
        <f t="shared" si="11"/>
        <v xml:space="preserve"> </v>
      </c>
      <c r="Z93" s="122">
        <f t="shared" si="12"/>
        <v>1290</v>
      </c>
      <c r="AA93" s="245">
        <v>2091</v>
      </c>
      <c r="AB93" s="245"/>
      <c r="AC93" s="101" t="str">
        <f t="shared" si="10"/>
        <v xml:space="preserve"> </v>
      </c>
      <c r="AD93" s="115"/>
      <c r="AF93" s="229">
        <v>2040</v>
      </c>
      <c r="AG93" s="229">
        <f t="shared" si="13"/>
        <v>1256.6399999999999</v>
      </c>
      <c r="AH93" s="232">
        <f t="shared" si="14"/>
        <v>2090.9999999999995</v>
      </c>
      <c r="AI93" s="229">
        <f t="shared" si="15"/>
        <v>1288.0559999999998</v>
      </c>
      <c r="AK93" s="230">
        <v>0</v>
      </c>
    </row>
    <row r="94" spans="1:37" x14ac:dyDescent="0.25">
      <c r="A94" s="2"/>
      <c r="B94" s="8"/>
      <c r="C94" s="162"/>
      <c r="D94" s="211" t="s">
        <v>116</v>
      </c>
      <c r="E94" s="175"/>
      <c r="F94" s="175"/>
      <c r="G94" s="175"/>
      <c r="H94" s="119"/>
      <c r="I94" s="119"/>
      <c r="J94" s="119"/>
      <c r="K94" s="119"/>
      <c r="L94" s="119"/>
      <c r="M94" s="119"/>
      <c r="N94" s="116"/>
      <c r="O94" s="117" t="str">
        <f t="shared" si="3"/>
        <v xml:space="preserve"> </v>
      </c>
      <c r="P94" s="162"/>
      <c r="Q94" s="176" t="s">
        <v>210</v>
      </c>
      <c r="R94" s="112"/>
      <c r="S94" s="112"/>
      <c r="T94" s="112"/>
      <c r="U94" s="112"/>
      <c r="V94" s="112"/>
      <c r="W94" s="112"/>
      <c r="X94" s="112"/>
      <c r="Y94" s="71" t="str">
        <f t="shared" si="11"/>
        <v xml:space="preserve"> </v>
      </c>
      <c r="Z94" s="122">
        <f t="shared" si="12"/>
        <v>6395</v>
      </c>
      <c r="AA94" s="245">
        <v>10378</v>
      </c>
      <c r="AB94" s="245"/>
      <c r="AC94" s="101" t="str">
        <f t="shared" si="10"/>
        <v xml:space="preserve"> </v>
      </c>
      <c r="AD94" s="115"/>
      <c r="AF94" s="229">
        <v>10125</v>
      </c>
      <c r="AG94" s="229">
        <f t="shared" si="13"/>
        <v>6237</v>
      </c>
      <c r="AH94" s="232">
        <f t="shared" si="14"/>
        <v>10378.124999999998</v>
      </c>
      <c r="AI94" s="229">
        <f t="shared" si="15"/>
        <v>6392.9249999999993</v>
      </c>
      <c r="AK94" s="230">
        <v>0</v>
      </c>
    </row>
    <row r="95" spans="1:37" x14ac:dyDescent="0.25">
      <c r="A95" s="2"/>
      <c r="B95" s="8"/>
      <c r="C95" s="119"/>
      <c r="D95" s="119"/>
      <c r="E95" s="119"/>
      <c r="F95" s="119"/>
      <c r="G95" s="119"/>
      <c r="H95" s="119"/>
      <c r="I95" s="119"/>
      <c r="J95" s="119"/>
      <c r="K95" s="119"/>
      <c r="L95" s="119"/>
      <c r="M95" s="119"/>
      <c r="N95" s="116"/>
      <c r="O95" s="117" t="str">
        <f>IF(ISTEXT(C95),M95," ")</f>
        <v xml:space="preserve"> </v>
      </c>
      <c r="P95" s="162"/>
      <c r="Q95" s="176" t="s">
        <v>211</v>
      </c>
      <c r="R95" s="112"/>
      <c r="S95" s="112"/>
      <c r="T95" s="112"/>
      <c r="U95" s="112"/>
      <c r="V95" s="112"/>
      <c r="W95" s="112"/>
      <c r="X95" s="112"/>
      <c r="Y95" s="71" t="str">
        <f t="shared" si="11"/>
        <v xml:space="preserve"> </v>
      </c>
      <c r="Z95" s="122">
        <f t="shared" si="12"/>
        <v>7810</v>
      </c>
      <c r="AA95" s="245">
        <v>12679</v>
      </c>
      <c r="AB95" s="245"/>
      <c r="AC95" s="101" t="str">
        <f t="shared" si="10"/>
        <v xml:space="preserve"> </v>
      </c>
      <c r="AD95" s="115"/>
      <c r="AF95" s="229">
        <v>12370</v>
      </c>
      <c r="AG95" s="229">
        <f t="shared" si="13"/>
        <v>7619.92</v>
      </c>
      <c r="AH95" s="232">
        <f t="shared" si="14"/>
        <v>12679.25</v>
      </c>
      <c r="AI95" s="229">
        <f t="shared" si="15"/>
        <v>7810.4179999999997</v>
      </c>
      <c r="AK95" s="230">
        <v>3450</v>
      </c>
    </row>
    <row r="96" spans="1:37" x14ac:dyDescent="0.25">
      <c r="A96" s="115"/>
      <c r="B96" s="116"/>
      <c r="C96" s="213" t="s">
        <v>117</v>
      </c>
      <c r="D96" s="213"/>
      <c r="E96" s="213"/>
      <c r="F96" s="213"/>
      <c r="G96" s="213"/>
      <c r="H96" s="213"/>
      <c r="I96" s="213"/>
      <c r="J96" s="213"/>
      <c r="K96" s="213"/>
      <c r="L96" s="213"/>
      <c r="M96" s="213"/>
      <c r="N96" s="213"/>
      <c r="O96" s="117" t="str">
        <f>IF(ISTEXT(#REF!),#REF!," ")</f>
        <v xml:space="preserve"> </v>
      </c>
      <c r="P96" s="162"/>
      <c r="Q96" s="176" t="s">
        <v>212</v>
      </c>
      <c r="R96" s="112"/>
      <c r="S96" s="112"/>
      <c r="T96" s="112"/>
      <c r="U96" s="112"/>
      <c r="V96" s="112"/>
      <c r="W96" s="112"/>
      <c r="X96" s="112"/>
      <c r="Y96" s="71" t="str">
        <f t="shared" si="11"/>
        <v xml:space="preserve"> </v>
      </c>
      <c r="Z96" s="122">
        <f t="shared" si="12"/>
        <v>1880</v>
      </c>
      <c r="AA96" s="245">
        <v>3049</v>
      </c>
      <c r="AB96" s="245"/>
      <c r="AC96" s="101" t="str">
        <f t="shared" si="10"/>
        <v xml:space="preserve"> </v>
      </c>
      <c r="AD96" s="115"/>
      <c r="AF96" s="229">
        <v>2975</v>
      </c>
      <c r="AG96" s="229">
        <f t="shared" si="13"/>
        <v>1832.6</v>
      </c>
      <c r="AH96" s="232">
        <f t="shared" si="14"/>
        <v>3049.3749999999995</v>
      </c>
      <c r="AI96" s="229">
        <f t="shared" si="15"/>
        <v>1878.4149999999997</v>
      </c>
      <c r="AK96" s="230">
        <v>2150</v>
      </c>
    </row>
    <row r="97" spans="1:37" x14ac:dyDescent="0.25">
      <c r="A97" s="115"/>
      <c r="B97" s="116"/>
      <c r="C97" s="162"/>
      <c r="D97" s="219" t="s">
        <v>202</v>
      </c>
      <c r="E97" s="175"/>
      <c r="F97" s="175"/>
      <c r="G97" s="175"/>
      <c r="H97" s="119"/>
      <c r="I97" s="119"/>
      <c r="J97" s="119"/>
      <c r="K97" s="71" t="str">
        <f>IF(ISTEXT(C97),L97," ")</f>
        <v xml:space="preserve"> </v>
      </c>
      <c r="L97" s="122"/>
      <c r="M97" s="245"/>
      <c r="N97" s="245"/>
      <c r="O97" s="117" t="str">
        <f t="shared" ref="O97:O102" si="16">IF(ISTEXT(C101),M101," ")</f>
        <v xml:space="preserve"> </v>
      </c>
      <c r="P97" s="162"/>
      <c r="Q97" s="176" t="s">
        <v>214</v>
      </c>
      <c r="R97" s="112"/>
      <c r="S97" s="112"/>
      <c r="T97" s="112"/>
      <c r="U97" s="112"/>
      <c r="V97" s="112"/>
      <c r="W97" s="112"/>
      <c r="X97" s="112"/>
      <c r="Y97" s="71" t="str">
        <f t="shared" si="11"/>
        <v xml:space="preserve"> </v>
      </c>
      <c r="Z97" s="122">
        <f t="shared" si="12"/>
        <v>1555</v>
      </c>
      <c r="AA97" s="245">
        <v>2527</v>
      </c>
      <c r="AB97" s="245"/>
      <c r="AC97" s="101" t="str">
        <f t="shared" si="10"/>
        <v xml:space="preserve"> </v>
      </c>
      <c r="AD97" s="115"/>
      <c r="AF97" s="229">
        <v>2465</v>
      </c>
      <c r="AG97" s="229">
        <f t="shared" si="13"/>
        <v>1518.44</v>
      </c>
      <c r="AH97" s="232">
        <f t="shared" si="14"/>
        <v>2526.625</v>
      </c>
      <c r="AI97" s="229">
        <f t="shared" si="15"/>
        <v>1556.4009999999998</v>
      </c>
      <c r="AK97" s="230">
        <v>1410</v>
      </c>
    </row>
    <row r="98" spans="1:37" x14ac:dyDescent="0.25">
      <c r="A98" s="115"/>
      <c r="B98" s="116"/>
      <c r="C98" s="162"/>
      <c r="D98" s="219" t="s">
        <v>203</v>
      </c>
      <c r="E98" s="119"/>
      <c r="F98" s="119"/>
      <c r="G98" s="119"/>
      <c r="H98" s="119"/>
      <c r="I98" s="119"/>
      <c r="J98" s="119"/>
      <c r="K98" s="71" t="str">
        <f>IF(ISTEXT(C98),L98," ")</f>
        <v xml:space="preserve"> </v>
      </c>
      <c r="L98" s="122"/>
      <c r="M98" s="245"/>
      <c r="N98" s="245"/>
      <c r="O98" s="117">
        <f t="shared" si="16"/>
        <v>0</v>
      </c>
      <c r="P98" s="162"/>
      <c r="Q98" s="176" t="s">
        <v>215</v>
      </c>
      <c r="R98" s="112"/>
      <c r="S98" s="112"/>
      <c r="T98" s="112"/>
      <c r="U98" s="112"/>
      <c r="V98" s="112"/>
      <c r="W98" s="112"/>
      <c r="X98" s="112"/>
      <c r="Y98" s="71" t="str">
        <f t="shared" si="11"/>
        <v xml:space="preserve"> </v>
      </c>
      <c r="Z98" s="122">
        <f t="shared" si="12"/>
        <v>1645</v>
      </c>
      <c r="AA98" s="245">
        <v>2670</v>
      </c>
      <c r="AB98" s="245"/>
      <c r="AC98" s="101" t="str">
        <f t="shared" si="10"/>
        <v xml:space="preserve"> </v>
      </c>
      <c r="AD98" s="115"/>
      <c r="AF98" s="229">
        <v>2605</v>
      </c>
      <c r="AG98" s="229">
        <f t="shared" si="13"/>
        <v>1604.6799999999998</v>
      </c>
      <c r="AH98" s="232">
        <f t="shared" si="14"/>
        <v>2670.1249999999995</v>
      </c>
      <c r="AI98" s="229">
        <f t="shared" si="15"/>
        <v>1644.7969999999998</v>
      </c>
      <c r="AK98" s="230">
        <v>2170</v>
      </c>
    </row>
    <row r="99" spans="1:37" x14ac:dyDescent="0.25">
      <c r="A99" s="115"/>
      <c r="B99" s="116"/>
      <c r="C99" s="162"/>
      <c r="D99" s="219" t="s">
        <v>229</v>
      </c>
      <c r="E99" s="175"/>
      <c r="F99" s="175"/>
      <c r="G99" s="175"/>
      <c r="H99" s="119"/>
      <c r="I99" s="119"/>
      <c r="J99" s="119"/>
      <c r="K99" s="71" t="str">
        <f>IF(ISTEXT(C99),L99," ")</f>
        <v xml:space="preserve"> </v>
      </c>
      <c r="L99" s="122"/>
      <c r="M99" s="245"/>
      <c r="N99" s="245"/>
      <c r="O99" s="117" t="str">
        <f t="shared" si="16"/>
        <v xml:space="preserve"> </v>
      </c>
      <c r="P99" s="162"/>
      <c r="Q99" s="176" t="s">
        <v>216</v>
      </c>
      <c r="R99" s="112"/>
      <c r="S99" s="112"/>
      <c r="T99" s="112"/>
      <c r="U99" s="112"/>
      <c r="V99" s="112"/>
      <c r="W99" s="112"/>
      <c r="X99" s="112"/>
      <c r="Y99" s="71" t="str">
        <f t="shared" si="11"/>
        <v xml:space="preserve"> </v>
      </c>
      <c r="Z99" s="122">
        <f t="shared" si="12"/>
        <v>2320</v>
      </c>
      <c r="AA99" s="245">
        <v>3765</v>
      </c>
      <c r="AB99" s="245"/>
      <c r="AC99" s="101" t="str">
        <f t="shared" si="10"/>
        <v xml:space="preserve"> </v>
      </c>
      <c r="AD99" s="115"/>
      <c r="AF99" s="229">
        <v>3670</v>
      </c>
      <c r="AG99" s="229">
        <f t="shared" si="13"/>
        <v>2260.7200000000003</v>
      </c>
      <c r="AH99" s="232">
        <f t="shared" si="14"/>
        <v>3761.7500000000005</v>
      </c>
      <c r="AI99" s="229">
        <f t="shared" si="15"/>
        <v>2317.2380000000003</v>
      </c>
      <c r="AK99" s="230">
        <v>7420</v>
      </c>
    </row>
    <row r="100" spans="1:37" x14ac:dyDescent="0.25">
      <c r="A100" s="115"/>
      <c r="B100" s="116"/>
      <c r="C100" s="162"/>
      <c r="D100" s="219" t="s">
        <v>230</v>
      </c>
      <c r="E100" s="119"/>
      <c r="F100" s="119"/>
      <c r="G100" s="119"/>
      <c r="H100" s="119"/>
      <c r="I100" s="119"/>
      <c r="J100" s="119"/>
      <c r="K100" s="71" t="str">
        <f>IF(ISTEXT(C100),L100," ")</f>
        <v xml:space="preserve"> </v>
      </c>
      <c r="L100" s="122"/>
      <c r="M100" s="245"/>
      <c r="N100" s="245"/>
      <c r="O100" s="117" t="str">
        <f t="shared" si="16"/>
        <v xml:space="preserve"> </v>
      </c>
      <c r="P100" s="162"/>
      <c r="Q100" s="176" t="s">
        <v>237</v>
      </c>
      <c r="R100" s="112"/>
      <c r="S100" s="112"/>
      <c r="T100" s="112"/>
      <c r="U100" s="112"/>
      <c r="V100" s="112"/>
      <c r="W100" s="112"/>
      <c r="X100" s="112"/>
      <c r="Y100" s="71" t="str">
        <f t="shared" si="11"/>
        <v xml:space="preserve"> </v>
      </c>
      <c r="Z100" s="122">
        <f t="shared" si="12"/>
        <v>1590</v>
      </c>
      <c r="AA100" s="245">
        <v>2578</v>
      </c>
      <c r="AB100" s="245"/>
      <c r="AC100" s="101" t="str">
        <f t="shared" si="10"/>
        <v xml:space="preserve"> </v>
      </c>
      <c r="AD100" s="115"/>
      <c r="AF100" s="229">
        <v>2515</v>
      </c>
      <c r="AG100" s="229">
        <f t="shared" si="13"/>
        <v>1549.24</v>
      </c>
      <c r="AH100" s="232">
        <f t="shared" si="14"/>
        <v>2577.8749999999995</v>
      </c>
      <c r="AI100" s="229">
        <f t="shared" si="15"/>
        <v>1587.9709999999998</v>
      </c>
      <c r="AK100" s="230">
        <v>760</v>
      </c>
    </row>
    <row r="101" spans="1:37" ht="15.75" thickBot="1" x14ac:dyDescent="0.3">
      <c r="A101" s="2"/>
      <c r="B101" s="8"/>
      <c r="C101" s="216"/>
      <c r="D101" s="216"/>
      <c r="E101" s="216"/>
      <c r="F101" s="216"/>
      <c r="G101" s="216"/>
      <c r="H101" s="216"/>
      <c r="I101" s="216"/>
      <c r="J101" s="216"/>
      <c r="K101" s="216"/>
      <c r="L101" s="216"/>
      <c r="M101" s="216"/>
      <c r="N101" s="216"/>
      <c r="O101" s="117" t="str">
        <f t="shared" si="16"/>
        <v xml:space="preserve"> </v>
      </c>
      <c r="P101" s="268"/>
      <c r="Q101" s="268"/>
      <c r="R101" s="268"/>
      <c r="S101" s="268"/>
      <c r="T101" s="268"/>
      <c r="U101" s="268"/>
      <c r="V101" s="268"/>
      <c r="W101" s="268"/>
      <c r="X101" s="21"/>
      <c r="Y101" s="253"/>
      <c r="Z101" s="253"/>
      <c r="AA101" s="13"/>
      <c r="AB101" s="61"/>
      <c r="AC101" s="13"/>
      <c r="AD101" s="2"/>
    </row>
    <row r="102" spans="1:37" x14ac:dyDescent="0.25">
      <c r="A102" s="2"/>
      <c r="B102" s="8"/>
      <c r="C102" s="213" t="s">
        <v>173</v>
      </c>
      <c r="D102" s="213"/>
      <c r="E102" s="213"/>
      <c r="F102" s="213"/>
      <c r="G102" s="213"/>
      <c r="H102" s="213"/>
      <c r="I102" s="213"/>
      <c r="J102" s="213"/>
      <c r="K102" s="213"/>
      <c r="L102" s="213"/>
      <c r="M102" s="213"/>
      <c r="N102" s="213"/>
      <c r="O102" s="117" t="str">
        <f t="shared" si="16"/>
        <v xml:space="preserve"> </v>
      </c>
      <c r="P102" s="8"/>
      <c r="Q102" s="51"/>
      <c r="R102" s="206"/>
      <c r="S102" s="206"/>
      <c r="T102" s="206"/>
      <c r="U102" s="206"/>
      <c r="V102" s="206"/>
      <c r="W102" s="263"/>
      <c r="X102" s="263"/>
      <c r="Y102" s="263"/>
      <c r="Z102" s="52"/>
      <c r="AA102" s="13"/>
      <c r="AB102" s="61"/>
      <c r="AC102" s="13"/>
      <c r="AD102" s="2"/>
    </row>
    <row r="103" spans="1:37" x14ac:dyDescent="0.25">
      <c r="A103" s="2"/>
      <c r="B103" s="8"/>
      <c r="C103" s="162"/>
      <c r="D103" s="171" t="s">
        <v>165</v>
      </c>
      <c r="E103" s="222"/>
      <c r="F103" s="222"/>
      <c r="G103" s="222"/>
      <c r="H103" s="222"/>
      <c r="I103" s="222"/>
      <c r="J103" s="222"/>
      <c r="K103" s="71" t="str">
        <f>IF(ISTEXT(C103),L103," ")</f>
        <v xml:space="preserve"> </v>
      </c>
      <c r="L103" s="122"/>
      <c r="M103" s="220"/>
      <c r="N103" s="214"/>
      <c r="O103" s="117" t="str">
        <f>IF(ISTEXT(C113),M113," ")</f>
        <v xml:space="preserve"> </v>
      </c>
      <c r="P103" s="8"/>
      <c r="Q103" s="42"/>
      <c r="R103" s="180"/>
      <c r="S103" s="207"/>
      <c r="T103" s="207"/>
      <c r="U103" s="207"/>
      <c r="V103" s="207"/>
      <c r="W103" s="264"/>
      <c r="X103" s="264"/>
      <c r="Y103" s="264"/>
      <c r="Z103" s="43"/>
      <c r="AA103" s="13"/>
      <c r="AB103" s="61"/>
      <c r="AC103" s="13"/>
      <c r="AD103" s="2"/>
    </row>
    <row r="104" spans="1:37" x14ac:dyDescent="0.25">
      <c r="A104" s="115"/>
      <c r="B104" s="116"/>
      <c r="C104" s="162"/>
      <c r="D104" s="171" t="s">
        <v>88</v>
      </c>
      <c r="E104" s="222"/>
      <c r="F104" s="222"/>
      <c r="G104" s="222"/>
      <c r="H104" s="222"/>
      <c r="I104" s="222"/>
      <c r="J104" s="222"/>
      <c r="K104" s="71" t="str">
        <f>IF(ISTEXT(C104),L104," ")</f>
        <v xml:space="preserve"> </v>
      </c>
      <c r="L104" s="122"/>
      <c r="M104" s="220"/>
      <c r="N104" s="214"/>
      <c r="O104" s="117" t="str">
        <f>IF(ISTEXT(#REF!),#REF!," ")</f>
        <v xml:space="preserve"> </v>
      </c>
      <c r="P104" s="8"/>
      <c r="Q104" s="42"/>
      <c r="R104" s="207"/>
      <c r="S104" s="207"/>
      <c r="T104" s="207"/>
      <c r="U104" s="207"/>
      <c r="V104" s="207"/>
      <c r="W104" s="259"/>
      <c r="X104" s="259"/>
      <c r="Y104" s="259"/>
      <c r="Z104" s="43"/>
      <c r="AA104" s="13"/>
      <c r="AB104" s="61"/>
      <c r="AC104" s="13"/>
      <c r="AD104" s="2"/>
    </row>
    <row r="105" spans="1:37" x14ac:dyDescent="0.25">
      <c r="A105" s="115"/>
      <c r="B105" s="116"/>
      <c r="C105" s="162"/>
      <c r="D105" s="171" t="s">
        <v>183</v>
      </c>
      <c r="E105" s="222"/>
      <c r="F105" s="222"/>
      <c r="G105" s="222"/>
      <c r="H105" s="222"/>
      <c r="I105" s="222"/>
      <c r="J105" s="222"/>
      <c r="K105" s="71" t="str">
        <f>IF(ISTEXT(C105),L105," ")</f>
        <v xml:space="preserve"> </v>
      </c>
      <c r="L105" s="122"/>
      <c r="M105" s="245"/>
      <c r="N105" s="245"/>
      <c r="O105" s="117" t="str">
        <f>IF(ISTEXT(#REF!),#REF!," ")</f>
        <v xml:space="preserve"> </v>
      </c>
      <c r="P105" s="8"/>
      <c r="Q105" s="42"/>
      <c r="R105" s="207"/>
      <c r="S105" s="207"/>
      <c r="T105" s="207"/>
      <c r="U105" s="207"/>
      <c r="V105" s="207"/>
      <c r="W105" s="259"/>
      <c r="X105" s="259"/>
      <c r="Y105" s="259"/>
      <c r="Z105" s="43"/>
      <c r="AA105" s="13"/>
      <c r="AB105" s="61"/>
      <c r="AC105" s="13"/>
      <c r="AD105" s="2"/>
    </row>
    <row r="106" spans="1:37" x14ac:dyDescent="0.25">
      <c r="A106" s="115"/>
      <c r="B106" s="116"/>
      <c r="C106" s="216"/>
      <c r="D106" s="216"/>
      <c r="E106" s="216"/>
      <c r="F106" s="216"/>
      <c r="G106" s="216"/>
      <c r="H106" s="216"/>
      <c r="I106" s="216"/>
      <c r="J106" s="216"/>
      <c r="K106" s="216"/>
      <c r="L106" s="216"/>
      <c r="M106" s="216"/>
      <c r="N106" s="216"/>
      <c r="O106" s="117" t="str">
        <f>IF(ISTEXT(#REF!),#REF!," ")</f>
        <v xml:space="preserve"> </v>
      </c>
      <c r="P106" s="8"/>
      <c r="Q106" s="42"/>
      <c r="R106" s="207"/>
      <c r="S106" s="207"/>
      <c r="T106" s="207"/>
      <c r="U106" s="207"/>
      <c r="V106" s="207"/>
      <c r="W106" s="259"/>
      <c r="X106" s="259"/>
      <c r="Y106" s="259"/>
      <c r="Z106" s="43"/>
      <c r="AA106" s="13"/>
      <c r="AB106" s="61"/>
      <c r="AC106" s="13"/>
      <c r="AD106" s="2"/>
    </row>
    <row r="107" spans="1:37" x14ac:dyDescent="0.25">
      <c r="A107" s="115"/>
      <c r="B107" s="116"/>
      <c r="C107" s="226"/>
      <c r="D107" s="226"/>
      <c r="E107" s="226"/>
      <c r="F107" s="226"/>
      <c r="G107" s="226"/>
      <c r="H107" s="226"/>
      <c r="I107" s="226"/>
      <c r="J107" s="226"/>
      <c r="K107" s="226"/>
      <c r="L107" s="226"/>
      <c r="M107" s="226"/>
      <c r="N107" s="226"/>
      <c r="O107" s="117"/>
      <c r="P107" s="8"/>
      <c r="Q107" s="42"/>
      <c r="R107" s="207"/>
      <c r="S107" s="207"/>
      <c r="T107" s="207"/>
      <c r="U107" s="207"/>
      <c r="V107" s="207"/>
      <c r="W107" s="259"/>
      <c r="X107" s="259"/>
      <c r="Y107" s="259"/>
      <c r="Z107" s="43"/>
      <c r="AA107" s="13"/>
      <c r="AB107" s="61"/>
      <c r="AC107" s="13"/>
      <c r="AD107" s="2"/>
    </row>
    <row r="108" spans="1:37" x14ac:dyDescent="0.25">
      <c r="A108" s="115"/>
      <c r="B108" s="116"/>
      <c r="C108" s="226"/>
      <c r="D108" s="226"/>
      <c r="E108" s="226"/>
      <c r="F108" s="226"/>
      <c r="G108" s="226"/>
      <c r="H108" s="226"/>
      <c r="I108" s="226"/>
      <c r="J108" s="226"/>
      <c r="K108" s="226"/>
      <c r="L108" s="226"/>
      <c r="M108" s="226"/>
      <c r="N108" s="226"/>
      <c r="O108" s="117"/>
      <c r="P108" s="8"/>
      <c r="Q108" s="42"/>
      <c r="R108" s="207"/>
      <c r="S108" s="207"/>
      <c r="T108" s="207"/>
      <c r="U108" s="207"/>
      <c r="V108" s="207"/>
      <c r="W108" s="259"/>
      <c r="X108" s="259"/>
      <c r="Y108" s="259"/>
      <c r="Z108" s="43"/>
      <c r="AA108" s="13"/>
      <c r="AB108" s="61"/>
      <c r="AC108" s="13"/>
      <c r="AD108" s="2"/>
    </row>
    <row r="109" spans="1:37" x14ac:dyDescent="0.25">
      <c r="A109" s="115"/>
      <c r="B109" s="116"/>
      <c r="C109" s="226"/>
      <c r="D109" s="226"/>
      <c r="E109" s="226"/>
      <c r="F109" s="226"/>
      <c r="G109" s="226"/>
      <c r="H109" s="226"/>
      <c r="I109" s="226"/>
      <c r="J109" s="226"/>
      <c r="K109" s="226"/>
      <c r="L109" s="226"/>
      <c r="M109" s="226"/>
      <c r="N109" s="226"/>
      <c r="O109" s="117"/>
      <c r="P109" s="8"/>
      <c r="Q109" s="42"/>
      <c r="R109" s="207"/>
      <c r="S109" s="207"/>
      <c r="T109" s="207"/>
      <c r="U109" s="207"/>
      <c r="V109" s="207"/>
      <c r="W109" s="259"/>
      <c r="X109" s="259"/>
      <c r="Y109" s="259"/>
      <c r="Z109" s="43"/>
      <c r="AA109" s="13"/>
      <c r="AB109" s="61"/>
      <c r="AC109" s="13"/>
      <c r="AD109" s="2"/>
    </row>
    <row r="110" spans="1:37" x14ac:dyDescent="0.25">
      <c r="A110" s="115"/>
      <c r="B110" s="116"/>
      <c r="C110" s="226"/>
      <c r="D110" s="226"/>
      <c r="E110" s="226"/>
      <c r="F110" s="226"/>
      <c r="G110" s="226"/>
      <c r="H110" s="226"/>
      <c r="I110" s="226"/>
      <c r="J110" s="226"/>
      <c r="K110" s="226"/>
      <c r="L110" s="226"/>
      <c r="M110" s="226"/>
      <c r="N110" s="226"/>
      <c r="O110" s="117"/>
      <c r="P110" s="8"/>
      <c r="Q110" s="42"/>
      <c r="R110" s="207"/>
      <c r="S110" s="207"/>
      <c r="T110" s="207"/>
      <c r="U110" s="207"/>
      <c r="V110" s="207"/>
      <c r="W110" s="264"/>
      <c r="X110" s="264"/>
      <c r="Y110" s="264"/>
      <c r="Z110" s="43"/>
      <c r="AA110" s="13"/>
      <c r="AB110" s="61"/>
      <c r="AC110" s="13"/>
      <c r="AD110" s="2"/>
    </row>
    <row r="111" spans="1:37" ht="15.75" thickBot="1" x14ac:dyDescent="0.3">
      <c r="A111" s="115"/>
      <c r="B111" s="116"/>
      <c r="C111" s="226"/>
      <c r="D111" s="226"/>
      <c r="E111" s="226"/>
      <c r="F111" s="226"/>
      <c r="G111" s="226"/>
      <c r="H111" s="226"/>
      <c r="I111" s="226"/>
      <c r="J111" s="226"/>
      <c r="K111" s="226"/>
      <c r="L111" s="226"/>
      <c r="M111" s="226"/>
      <c r="N111" s="226"/>
      <c r="O111" s="117"/>
      <c r="P111" s="8"/>
      <c r="Q111" s="44"/>
      <c r="R111" s="45"/>
      <c r="S111" s="45"/>
      <c r="T111" s="45"/>
      <c r="U111" s="45"/>
      <c r="V111" s="45"/>
      <c r="W111" s="45"/>
      <c r="X111" s="45"/>
      <c r="Y111" s="45"/>
      <c r="Z111" s="46"/>
      <c r="AA111" s="13"/>
      <c r="AB111" s="14"/>
      <c r="AC111" s="13"/>
      <c r="AD111" s="2"/>
    </row>
    <row r="112" spans="1:37" x14ac:dyDescent="0.25">
      <c r="A112" s="115"/>
      <c r="B112" s="116"/>
      <c r="C112" s="216"/>
      <c r="D112" s="216"/>
      <c r="E112" s="216"/>
      <c r="F112" s="216"/>
      <c r="G112" s="216"/>
      <c r="H112" s="216"/>
      <c r="I112" s="216"/>
      <c r="J112" s="216"/>
      <c r="K112" s="216"/>
      <c r="L112" s="216"/>
      <c r="M112" s="216"/>
      <c r="N112" s="216"/>
      <c r="O112" s="117" t="str">
        <f>IF(ISTEXT(#REF!),#REF!," ")</f>
        <v xml:space="preserve"> </v>
      </c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13"/>
      <c r="AB112" s="8"/>
      <c r="AC112" s="13"/>
      <c r="AD112" s="2"/>
    </row>
    <row r="113" spans="1:30" x14ac:dyDescent="0.25">
      <c r="A113" s="115"/>
      <c r="B113" s="116"/>
      <c r="C113" s="225"/>
      <c r="D113" s="216"/>
      <c r="E113" s="216"/>
      <c r="F113" s="216"/>
      <c r="G113" s="216"/>
      <c r="H113" s="216"/>
      <c r="I113" s="216"/>
      <c r="J113" s="216"/>
      <c r="K113" s="216"/>
      <c r="L113" s="216"/>
      <c r="M113" s="216"/>
      <c r="N113" s="216"/>
      <c r="O113" s="117"/>
      <c r="P113" s="116"/>
      <c r="Q113" s="116"/>
      <c r="R113" s="116"/>
      <c r="S113" s="116"/>
      <c r="T113" s="116"/>
      <c r="U113" s="116"/>
      <c r="V113" s="116"/>
      <c r="W113" s="116"/>
      <c r="X113" s="116"/>
      <c r="Y113" s="116"/>
      <c r="Z113" s="116"/>
      <c r="AA113" s="118"/>
      <c r="AB113" s="116"/>
      <c r="AC113" s="118"/>
      <c r="AD113" s="115"/>
    </row>
    <row r="114" spans="1:30" ht="12.75" x14ac:dyDescent="0.2">
      <c r="A114" s="251"/>
      <c r="B114" s="251"/>
      <c r="C114" s="251"/>
      <c r="D114" s="251"/>
      <c r="E114" s="251"/>
      <c r="F114" s="251"/>
      <c r="G114" s="251"/>
      <c r="H114" s="251"/>
      <c r="I114" s="251"/>
      <c r="J114" s="251"/>
      <c r="K114" s="251"/>
      <c r="L114" s="251"/>
      <c r="M114" s="251"/>
      <c r="N114" s="251"/>
      <c r="O114" s="251"/>
      <c r="P114" s="251"/>
      <c r="Q114" s="251"/>
      <c r="R114" s="251"/>
      <c r="S114" s="251"/>
      <c r="T114" s="251"/>
      <c r="U114" s="251"/>
      <c r="V114" s="251"/>
      <c r="W114" s="251"/>
      <c r="X114" s="251"/>
      <c r="Y114" s="251"/>
      <c r="Z114" s="251"/>
      <c r="AA114" s="251"/>
      <c r="AB114" s="251"/>
      <c r="AC114" s="251"/>
      <c r="AD114" s="251"/>
    </row>
  </sheetData>
  <mergeCells count="121">
    <mergeCell ref="C29:N29"/>
    <mergeCell ref="D30:J30"/>
    <mergeCell ref="AA27:AB27"/>
    <mergeCell ref="P30:AB30"/>
    <mergeCell ref="AA32:AB32"/>
    <mergeCell ref="AA33:AB33"/>
    <mergeCell ref="V1:AC1"/>
    <mergeCell ref="M26:N26"/>
    <mergeCell ref="AA15:AB15"/>
    <mergeCell ref="A3:D3"/>
    <mergeCell ref="E3:J3"/>
    <mergeCell ref="N3:S3"/>
    <mergeCell ref="T3:W3"/>
    <mergeCell ref="X3:AB3"/>
    <mergeCell ref="C14:H14"/>
    <mergeCell ref="I14:N14"/>
    <mergeCell ref="AA14:AB14"/>
    <mergeCell ref="M11:N11"/>
    <mergeCell ref="AA11:AB11"/>
    <mergeCell ref="M7:N7"/>
    <mergeCell ref="AA7:AB7"/>
    <mergeCell ref="M8:N8"/>
    <mergeCell ref="C9:N9"/>
    <mergeCell ref="AA24:AB24"/>
    <mergeCell ref="M10:N10"/>
    <mergeCell ref="M12:N12"/>
    <mergeCell ref="P21:AB21"/>
    <mergeCell ref="AA22:AB22"/>
    <mergeCell ref="AA23:AB23"/>
    <mergeCell ref="P13:AB13"/>
    <mergeCell ref="M27:N27"/>
    <mergeCell ref="I24:N24"/>
    <mergeCell ref="D16:H16"/>
    <mergeCell ref="AA16:AB16"/>
    <mergeCell ref="AA28:AB28"/>
    <mergeCell ref="P25:AB25"/>
    <mergeCell ref="W108:Y108"/>
    <mergeCell ref="W109:Y109"/>
    <mergeCell ref="W102:Y102"/>
    <mergeCell ref="W103:Y103"/>
    <mergeCell ref="P101:W101"/>
    <mergeCell ref="Y101:Z101"/>
    <mergeCell ref="W104:Y104"/>
    <mergeCell ref="P35:AB35"/>
    <mergeCell ref="AA69:AB69"/>
    <mergeCell ref="AA41:AB41"/>
    <mergeCell ref="AA42:AB42"/>
    <mergeCell ref="AA62:AB62"/>
    <mergeCell ref="AA63:AB63"/>
    <mergeCell ref="AA64:AB64"/>
    <mergeCell ref="AA100:AB100"/>
    <mergeCell ref="P60:AB60"/>
    <mergeCell ref="P67:AB67"/>
    <mergeCell ref="AA82:AB82"/>
    <mergeCell ref="AA65:AB65"/>
    <mergeCell ref="W106:Y106"/>
    <mergeCell ref="W107:Y107"/>
    <mergeCell ref="W105:Y105"/>
    <mergeCell ref="M66:N66"/>
    <mergeCell ref="D31:M31"/>
    <mergeCell ref="M34:N34"/>
    <mergeCell ref="C33:N33"/>
    <mergeCell ref="M70:N70"/>
    <mergeCell ref="M39:N39"/>
    <mergeCell ref="M36:N36"/>
    <mergeCell ref="M37:N37"/>
    <mergeCell ref="M38:N38"/>
    <mergeCell ref="M35:N35"/>
    <mergeCell ref="M62:N62"/>
    <mergeCell ref="M65:N65"/>
    <mergeCell ref="M68:N68"/>
    <mergeCell ref="M67:N67"/>
    <mergeCell ref="M69:N69"/>
    <mergeCell ref="M63:N63"/>
    <mergeCell ref="K3:M3"/>
    <mergeCell ref="M97:N97"/>
    <mergeCell ref="A58:AD58"/>
    <mergeCell ref="M61:N61"/>
    <mergeCell ref="AA85:AB85"/>
    <mergeCell ref="M81:N81"/>
    <mergeCell ref="M82:N82"/>
    <mergeCell ref="P71:AB71"/>
    <mergeCell ref="AA88:AB88"/>
    <mergeCell ref="AA86:AB86"/>
    <mergeCell ref="AA87:AB87"/>
    <mergeCell ref="AA77:AB77"/>
    <mergeCell ref="AA83:AB83"/>
    <mergeCell ref="AA68:AB68"/>
    <mergeCell ref="AA17:AB17"/>
    <mergeCell ref="AA18:AB18"/>
    <mergeCell ref="AA19:AB19"/>
    <mergeCell ref="P9:AB9"/>
    <mergeCell ref="AA61:AB61"/>
    <mergeCell ref="AA37:AB37"/>
    <mergeCell ref="P39:AB39"/>
    <mergeCell ref="AA40:AB40"/>
    <mergeCell ref="M30:N30"/>
    <mergeCell ref="M74:N74"/>
    <mergeCell ref="M75:N75"/>
    <mergeCell ref="AA81:AB81"/>
    <mergeCell ref="AA80:AB80"/>
    <mergeCell ref="M80:N80"/>
    <mergeCell ref="M73:N73"/>
    <mergeCell ref="A114:AD114"/>
    <mergeCell ref="M105:N105"/>
    <mergeCell ref="M100:N100"/>
    <mergeCell ref="M99:N99"/>
    <mergeCell ref="M98:N98"/>
    <mergeCell ref="M76:N76"/>
    <mergeCell ref="AA93:AB93"/>
    <mergeCell ref="AA94:AB94"/>
    <mergeCell ref="AA95:AB95"/>
    <mergeCell ref="AA96:AB96"/>
    <mergeCell ref="AA97:AB97"/>
    <mergeCell ref="AA98:AB98"/>
    <mergeCell ref="AA99:AB99"/>
    <mergeCell ref="AA91:AB91"/>
    <mergeCell ref="AA92:AB92"/>
    <mergeCell ref="AA84:AB84"/>
    <mergeCell ref="M83:N83"/>
    <mergeCell ref="W110:Y110"/>
  </mergeCells>
  <printOptions horizontalCentered="1" verticalCentered="1"/>
  <pageMargins left="0.25" right="0.25" top="0.15" bottom="0.15" header="0.15" footer="0.15"/>
  <pageSetup scale="64" fitToHeight="0" orientation="portrait" r:id="rId1"/>
  <headerFooter>
    <oddHeader>&amp;L&amp;G</oddHeader>
  </headerFooter>
  <rowBreaks count="1" manualBreakCount="1">
    <brk id="58" max="2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4</vt:i4>
      </vt:variant>
    </vt:vector>
  </HeadingPairs>
  <TitlesOfParts>
    <vt:vector size="7" baseType="lpstr">
      <vt:lpstr>1900</vt:lpstr>
      <vt:lpstr>26X</vt:lpstr>
      <vt:lpstr>53SC</vt:lpstr>
      <vt:lpstr>'1900'!Área_de_impresión</vt:lpstr>
      <vt:lpstr>'26X'!Área_de_impresión</vt:lpstr>
      <vt:lpstr>'53SC'!Área_de_impresión</vt:lpstr>
      <vt:lpstr>'53SC'!Títulos_a_imprimir</vt:lpstr>
    </vt:vector>
  </TitlesOfParts>
  <Company>Regal Marine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Regal Boats 2016 Model Year Order Forms NA</dc:title>
  <dc:subject>Regal Boats 2016 Model Year Order Forms</dc:subject>
  <dc:creator>pakuck@regalboats.com</dc:creator>
  <cp:keywords>Regal Boats 2016 Model Year Order Forms</cp:keywords>
  <cp:lastModifiedBy>Gaston</cp:lastModifiedBy>
  <cp:lastPrinted>2015-12-10T13:28:23Z</cp:lastPrinted>
  <dcterms:created xsi:type="dcterms:W3CDTF">2014-06-25T22:51:42Z</dcterms:created>
  <dcterms:modified xsi:type="dcterms:W3CDTF">2016-07-14T22:44:28Z</dcterms:modified>
  <cp:category>Regal Boats 2015 Model Year Order Forms</cp:category>
  <cp:contentStatus>Revision2</cp:contentStatus>
</cp:coreProperties>
</file>